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S:\BIDS\2026\26-005 Reconstruction Penick Road\"/>
    </mc:Choice>
  </mc:AlternateContent>
  <xr:revisionPtr revIDLastSave="0" documentId="13_ncr:1_{243D41BF-EE80-43FA-BFCC-3113A18785BE}" xr6:coauthVersionLast="47" xr6:coauthVersionMax="47" xr10:uidLastSave="{00000000-0000-0000-0000-000000000000}"/>
  <bookViews>
    <workbookView xWindow="-108" yWindow="-108" windowWidth="23256" windowHeight="12456" xr2:uid="{FDE11E5B-30DC-4939-B9E3-90E42EA42384}"/>
  </bookViews>
  <sheets>
    <sheet name="BID LIST" sheetId="12" r:id="rId1"/>
  </sheets>
  <definedNames>
    <definedName name="_xlnm.Print_Area" localSheetId="0">'BID LIST'!$A$1:$G$64</definedName>
    <definedName name="_xlnm.Print_Titles" localSheetId="0">'BID LIST'!$2:$2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2" l="1"/>
  <c r="G58" i="12"/>
  <c r="G57" i="12"/>
  <c r="G56" i="12"/>
  <c r="G55" i="12"/>
  <c r="G54" i="12"/>
  <c r="G51" i="12"/>
  <c r="G50" i="12"/>
  <c r="G49" i="12"/>
  <c r="G48" i="12"/>
  <c r="G47" i="12"/>
  <c r="G46" i="12"/>
  <c r="G45" i="12"/>
  <c r="G44" i="12"/>
  <c r="G43" i="12"/>
  <c r="G42" i="12"/>
  <c r="G41" i="12"/>
  <c r="G38" i="12"/>
  <c r="G37" i="12"/>
  <c r="G36" i="12"/>
  <c r="G35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18" i="12"/>
  <c r="G17" i="12"/>
  <c r="G16" i="12"/>
  <c r="G13" i="12"/>
  <c r="G12" i="12"/>
  <c r="G11" i="12"/>
  <c r="G10" i="12"/>
  <c r="G9" i="12"/>
  <c r="G5" i="12"/>
  <c r="G6" i="12"/>
  <c r="G4" i="12"/>
  <c r="A23" i="12"/>
  <c r="A24" i="12" s="1"/>
  <c r="G62" i="12"/>
  <c r="G63" i="12" s="1"/>
  <c r="A5" i="12"/>
  <c r="A6" i="12" s="1"/>
  <c r="A9" i="12" s="1"/>
  <c r="A10" i="12" s="1"/>
  <c r="A11" i="12" s="1"/>
  <c r="A12" i="12" s="1"/>
  <c r="A13" i="12" s="1"/>
  <c r="A16" i="12" s="1"/>
  <c r="A17" i="12" s="1"/>
  <c r="A18" i="12" s="1"/>
  <c r="A21" i="12" s="1"/>
  <c r="A22" i="12" s="1"/>
  <c r="A25" i="12" l="1"/>
  <c r="A26" i="12" s="1"/>
  <c r="A27" i="12" s="1"/>
  <c r="A28" i="12" s="1"/>
  <c r="A29" i="12" s="1"/>
  <c r="A30" i="12" s="1"/>
  <c r="A31" i="12" s="1"/>
  <c r="A32" i="12" s="1"/>
  <c r="A35" i="12" s="1"/>
  <c r="A36" i="12" s="1"/>
  <c r="A37" i="12" s="1"/>
  <c r="A38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4" i="12" s="1"/>
  <c r="A55" i="12" s="1"/>
  <c r="A56" i="12" s="1"/>
  <c r="A57" i="12" s="1"/>
  <c r="A58" i="12" s="1"/>
  <c r="A59" i="12" s="1"/>
  <c r="A62" i="12" s="1"/>
  <c r="G7" i="12"/>
  <c r="G39" i="12"/>
  <c r="G52" i="12"/>
  <c r="G60" i="12"/>
  <c r="G19" i="12" l="1"/>
  <c r="G33" i="12"/>
  <c r="G14" i="12" l="1"/>
  <c r="G64" i="12" s="1"/>
  <c r="G65" i="12" l="1"/>
  <c r="G66" i="12"/>
  <c r="G67" i="12" l="1"/>
</calcChain>
</file>

<file path=xl/sharedStrings.xml><?xml version="1.0" encoding="utf-8"?>
<sst xmlns="http://schemas.openxmlformats.org/spreadsheetml/2006/main" count="172" uniqueCount="124">
  <si>
    <t>Item No.</t>
  </si>
  <si>
    <t>Item Description</t>
  </si>
  <si>
    <t>Unit Measure</t>
  </si>
  <si>
    <t>Unit Price</t>
  </si>
  <si>
    <t>LF</t>
  </si>
  <si>
    <t>SY</t>
  </si>
  <si>
    <t>EA</t>
  </si>
  <si>
    <t>MOBILIZATION @ 5%</t>
  </si>
  <si>
    <t>GRAND TOTAL</t>
  </si>
  <si>
    <t>CY</t>
  </si>
  <si>
    <t>STA</t>
  </si>
  <si>
    <t>TRENCH SAFETY SYSTEM</t>
  </si>
  <si>
    <t>VIDEO RECORDING CONSTRUCTION</t>
  </si>
  <si>
    <t>LS</t>
  </si>
  <si>
    <t>CONTINGENCY @ 5%</t>
  </si>
  <si>
    <t>A</t>
  </si>
  <si>
    <t>B</t>
  </si>
  <si>
    <t>SITE PREPARATION &amp; WORK ZONE</t>
  </si>
  <si>
    <t>C</t>
  </si>
  <si>
    <t>ROADWAY</t>
  </si>
  <si>
    <t>D</t>
  </si>
  <si>
    <t>SWPPP</t>
  </si>
  <si>
    <t>F</t>
  </si>
  <si>
    <t>DRAINAGE</t>
  </si>
  <si>
    <t>G</t>
  </si>
  <si>
    <t>SIGNING AND PAVEMENT MARKINGS</t>
  </si>
  <si>
    <t>Subtotal of A</t>
  </si>
  <si>
    <t>Subtotal of B</t>
  </si>
  <si>
    <t>Subtotal of C</t>
  </si>
  <si>
    <t>Subtotal of D</t>
  </si>
  <si>
    <t>Subtotal F</t>
  </si>
  <si>
    <t>Subtotal G</t>
  </si>
  <si>
    <t>Spec No.</t>
  </si>
  <si>
    <t>Estimated Quantity</t>
  </si>
  <si>
    <t>Total Price</t>
  </si>
  <si>
    <t>EXTRA WORK ITEMS</t>
  </si>
  <si>
    <t>TON</t>
  </si>
  <si>
    <t>Reflectorized Pavement Markings Type I (Thermoplastic) 4" White/Solid - Furnish &amp; Applied</t>
  </si>
  <si>
    <t>Reflectorized Pavement Markings Type I  (Thermoplastic) 4" Yellow/Solid - Furnish &amp; Applied</t>
  </si>
  <si>
    <t xml:space="preserve">Reflectorized Pavement Markings Type I (Thermoplastic) 24" White/Solid - Furnish &amp; Applied </t>
  </si>
  <si>
    <t>GAL</t>
  </si>
  <si>
    <t>TRAFFIC CONTROL PLAN</t>
  </si>
  <si>
    <t>MO</t>
  </si>
  <si>
    <t>E</t>
  </si>
  <si>
    <t>REMOVALS</t>
  </si>
  <si>
    <t>TREE REMOVAL</t>
  </si>
  <si>
    <t>REMOVE AND DESPOSE OF EXISTING ASPHALT</t>
  </si>
  <si>
    <t>CLEARING AND GRUBBING</t>
  </si>
  <si>
    <t>RELOCATE SIGN</t>
  </si>
  <si>
    <t>Subtotal of E</t>
  </si>
  <si>
    <t>H</t>
  </si>
  <si>
    <t>Subtotal H</t>
  </si>
  <si>
    <t>GRAND TOTAL (Items A-H)</t>
  </si>
  <si>
    <t xml:space="preserve">ROADWAY EXCAVATION </t>
  </si>
  <si>
    <t>ROADWAY EMBANKMENT</t>
  </si>
  <si>
    <t>BARRICADES, SIGNS AND TRAFFIC HANDLING</t>
  </si>
  <si>
    <t>CONSTRUCTING DETOURS</t>
  </si>
  <si>
    <t>THERMOPLASTIC PIPE (PP) (30")</t>
  </si>
  <si>
    <t>THERMOPLASTIC PIPE (PP) (36")</t>
  </si>
  <si>
    <t>HC 463</t>
  </si>
  <si>
    <t>HC 310</t>
  </si>
  <si>
    <t>PRIME COAT</t>
  </si>
  <si>
    <t>D-GR HMA TY-D SAC-B PG70-22</t>
  </si>
  <si>
    <t>HC 340</t>
  </si>
  <si>
    <t>DRIVEWAYS (ACP) (TYPE1)</t>
  </si>
  <si>
    <t>SWPPP INSPECTION AND MAINTENANCE (Min. Bid - $6,000.)</t>
  </si>
  <si>
    <t>Type A Inlet</t>
  </si>
  <si>
    <t xml:space="preserve">Reflectorized Pavement Markers Type II-A-A Yellow - Furnish &amp; Install </t>
  </si>
  <si>
    <t>TACK COAT</t>
  </si>
  <si>
    <t>PLANE &amp; TEXT ASPH CONC PAV(0" TO 2")</t>
  </si>
  <si>
    <t>THERMOPLASTIC PIPE (PP) (18")</t>
  </si>
  <si>
    <t>THERMOPLASTIC PIPE (PP) (24")</t>
  </si>
  <si>
    <t>HC 501</t>
  </si>
  <si>
    <t>HC 102</t>
  </si>
  <si>
    <t>HC 500</t>
  </si>
  <si>
    <t>WALLER COUNTY PROJECT SIGN</t>
  </si>
  <si>
    <t>HC 671</t>
  </si>
  <si>
    <t>HC 540</t>
  </si>
  <si>
    <t>HC 110</t>
  </si>
  <si>
    <t>HC 132</t>
  </si>
  <si>
    <t>HC 530</t>
  </si>
  <si>
    <t>HC 591</t>
  </si>
  <si>
    <t>HC 751</t>
  </si>
  <si>
    <t>HC 429</t>
  </si>
  <si>
    <t>HC 660</t>
  </si>
  <si>
    <t>HC 561</t>
  </si>
  <si>
    <t>SEEDING AND EROSION CONTROL BLANKET</t>
  </si>
  <si>
    <t>HC 164</t>
  </si>
  <si>
    <t>HC 663</t>
  </si>
  <si>
    <t>HC 220</t>
  </si>
  <si>
    <t>LIME TREATMENT (8" DEPTH)</t>
  </si>
  <si>
    <t>HC 221</t>
  </si>
  <si>
    <t>HYDRATED LIME (SLURRY) OR COMMERCIAL LIME SLURRY</t>
  </si>
  <si>
    <t>REMOVE OLD STRUCTURES (CULVERT)</t>
  </si>
  <si>
    <t>REMOVE SAFETY END TREATMENT</t>
  </si>
  <si>
    <t>REMOVE HEADWALL &amp; WINGWALL ASSEMBLIES</t>
  </si>
  <si>
    <t>HC 482</t>
  </si>
  <si>
    <t>SET (Type II) (18") (TP) (4:1) (P)</t>
  </si>
  <si>
    <t>SET (Type II) (24") (TP) (4:1) (P)</t>
  </si>
  <si>
    <t>SET (Type II) (24") (TP) (4:1) (C)</t>
  </si>
  <si>
    <t>SET (Type II) (30") (TP) (4:1) (C)</t>
  </si>
  <si>
    <t>SET (Type II) (36") (TP) (4:1) (C)</t>
  </si>
  <si>
    <t>TEMPORARY SEDIMENT-CONTROL FENCE (INSTALLATION 60%, REMOVAL 40%)</t>
  </si>
  <si>
    <t>HC 750</t>
  </si>
  <si>
    <t>ROCK FILTER DAM (TYPE 2; 60% OF UNIT COST FOR FURNISH AND INSTALLATION, AND 40% OF UNIT COST FOR REMOVAL)</t>
  </si>
  <si>
    <t>REINFORCED CONCRETE SLOPE PAVING (5")</t>
  </si>
  <si>
    <t>HC 104</t>
  </si>
  <si>
    <t>HC 697</t>
  </si>
  <si>
    <t>HC 432</t>
  </si>
  <si>
    <t>HC 466</t>
  </si>
  <si>
    <t>TxDOT 354</t>
  </si>
  <si>
    <t>HC 358</t>
  </si>
  <si>
    <t>HOT IN-PLACE RECYCLING OF ASPHALT CONCRETE (SURFACE, 1-1/2 IN DEPTH)</t>
  </si>
  <si>
    <t>Small Roadside Sign Assemblies</t>
  </si>
  <si>
    <t>TxDOT 644</t>
  </si>
  <si>
    <t>HC 658</t>
  </si>
  <si>
    <t>Delineators and Object Markers</t>
  </si>
  <si>
    <t>HC 312</t>
  </si>
  <si>
    <t>PORTABLE CHANGEABLE MESSAGE SIGNS</t>
  </si>
  <si>
    <t>TxDOT 6001</t>
  </si>
  <si>
    <t>DENSE-GRADED HOT-MIX ASPHALT BASE COURSE</t>
  </si>
  <si>
    <t>HC 292</t>
  </si>
  <si>
    <t>Vendor Name:___________________</t>
  </si>
  <si>
    <t>Bid 26-005 Reconstruction of Penick Road
BID ITEM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</si>
</sst>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/>
  </cellStyleXfs>
  <cellXfs count="109">
    <xf numFmtId="0" fontId="0" fillId="0" borderId="0" xfId="0"/>
    <xf numFmtId="44" fontId="2" fillId="0" borderId="4" xfId="1" applyFont="1" applyFill="1" applyBorder="1" applyAlignment="1">
      <alignment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left"/>
    </xf>
    <xf numFmtId="0" fontId="2" fillId="0" borderId="2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44" fontId="5" fillId="0" borderId="10" xfId="1" applyFont="1" applyFill="1" applyBorder="1" applyAlignment="1">
      <alignment horizontal="center" vertical="center"/>
    </xf>
    <xf numFmtId="44" fontId="5" fillId="0" borderId="3" xfId="0" applyNumberFormat="1" applyFont="1" applyBorder="1"/>
    <xf numFmtId="44" fontId="5" fillId="0" borderId="5" xfId="0" applyNumberFormat="1" applyFont="1" applyBorder="1"/>
    <xf numFmtId="44" fontId="5" fillId="0" borderId="6" xfId="0" applyNumberFormat="1" applyFont="1" applyBorder="1"/>
    <xf numFmtId="44" fontId="2" fillId="0" borderId="0" xfId="1" applyFont="1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44" fontId="3" fillId="0" borderId="22" xfId="1" applyFont="1" applyFill="1" applyBorder="1"/>
    <xf numFmtId="0" fontId="5" fillId="2" borderId="23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4" fontId="2" fillId="0" borderId="22" xfId="1" applyFont="1" applyFill="1" applyBorder="1" applyAlignment="1">
      <alignment horizontal="right"/>
    </xf>
    <xf numFmtId="0" fontId="2" fillId="0" borderId="2" xfId="0" applyFont="1" applyBorder="1" applyAlignment="1">
      <alignment horizontal="left" vertical="top" wrapText="1"/>
    </xf>
    <xf numFmtId="44" fontId="3" fillId="0" borderId="4" xfId="1" applyFont="1" applyFill="1" applyBorder="1"/>
    <xf numFmtId="44" fontId="2" fillId="0" borderId="4" xfId="1" applyFont="1" applyFill="1" applyBorder="1" applyAlignment="1">
      <alignment horizontal="right"/>
    </xf>
    <xf numFmtId="0" fontId="2" fillId="0" borderId="35" xfId="0" applyFont="1" applyBorder="1" applyAlignment="1">
      <alignment horizontal="left" vertical="top" wrapText="1"/>
    </xf>
    <xf numFmtId="0" fontId="11" fillId="0" borderId="0" xfId="0" applyFont="1"/>
    <xf numFmtId="0" fontId="5" fillId="0" borderId="11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/>
    </xf>
    <xf numFmtId="0" fontId="2" fillId="0" borderId="2" xfId="0" applyFont="1" applyBorder="1"/>
    <xf numFmtId="3" fontId="2" fillId="0" borderId="7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/>
    <xf numFmtId="0" fontId="2" fillId="0" borderId="19" xfId="0" applyFont="1" applyBorder="1" applyAlignment="1">
      <alignment horizontal="center" vertical="center"/>
    </xf>
    <xf numFmtId="3" fontId="5" fillId="0" borderId="19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horizontal="right" vertical="center"/>
    </xf>
    <xf numFmtId="44" fontId="2" fillId="0" borderId="6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vertical="center"/>
    </xf>
    <xf numFmtId="3" fontId="5" fillId="0" borderId="23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8" xfId="0" applyFont="1" applyBorder="1" applyAlignment="1">
      <alignment horizontal="center" vertical="center"/>
    </xf>
    <xf numFmtId="3" fontId="5" fillId="0" borderId="28" xfId="0" applyNumberFormat="1" applyFont="1" applyBorder="1" applyAlignment="1">
      <alignment vertical="center"/>
    </xf>
    <xf numFmtId="44" fontId="2" fillId="0" borderId="29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left"/>
    </xf>
    <xf numFmtId="0" fontId="2" fillId="0" borderId="26" xfId="0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44" fontId="2" fillId="0" borderId="2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wrapText="1"/>
    </xf>
    <xf numFmtId="0" fontId="10" fillId="0" borderId="2" xfId="0" applyFont="1" applyBorder="1" applyAlignment="1">
      <alignment horizontal="center" vertical="top"/>
    </xf>
    <xf numFmtId="0" fontId="2" fillId="0" borderId="7" xfId="0" applyFont="1" applyBorder="1" applyAlignment="1">
      <alignment horizontal="left"/>
    </xf>
    <xf numFmtId="0" fontId="10" fillId="0" borderId="0" xfId="0" applyFont="1" applyAlignment="1">
      <alignment horizontal="left" vertical="top"/>
    </xf>
    <xf numFmtId="0" fontId="5" fillId="0" borderId="23" xfId="0" applyFont="1" applyBorder="1" applyAlignment="1">
      <alignment horizontal="left" vertical="center"/>
    </xf>
    <xf numFmtId="0" fontId="2" fillId="0" borderId="8" xfId="0" applyFont="1" applyBorder="1"/>
    <xf numFmtId="0" fontId="2" fillId="0" borderId="23" xfId="0" applyFont="1" applyBorder="1"/>
    <xf numFmtId="44" fontId="2" fillId="0" borderId="1" xfId="0" applyNumberFormat="1" applyFont="1" applyBorder="1"/>
    <xf numFmtId="0" fontId="2" fillId="0" borderId="7" xfId="0" quotePrefix="1" applyFont="1" applyBorder="1" applyAlignment="1">
      <alignment horizontal="left" wrapText="1"/>
    </xf>
    <xf numFmtId="4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9" xfId="0" applyFont="1" applyBorder="1" applyAlignment="1">
      <alignment wrapText="1"/>
    </xf>
    <xf numFmtId="0" fontId="6" fillId="0" borderId="26" xfId="0" applyFont="1" applyBorder="1" applyAlignment="1">
      <alignment horizontal="left" wrapText="1"/>
    </xf>
    <xf numFmtId="44" fontId="2" fillId="0" borderId="2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0" xfId="0" applyFont="1" applyBorder="1" applyAlignment="1">
      <alignment vertical="center"/>
    </xf>
    <xf numFmtId="3" fontId="2" fillId="0" borderId="34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6" fillId="0" borderId="18" xfId="0" applyFont="1" applyBorder="1" applyAlignment="1">
      <alignment horizontal="left"/>
    </xf>
    <xf numFmtId="0" fontId="2" fillId="0" borderId="18" xfId="0" applyFont="1" applyBorder="1"/>
    <xf numFmtId="0" fontId="2" fillId="0" borderId="22" xfId="0" applyFont="1" applyBorder="1"/>
    <xf numFmtId="44" fontId="2" fillId="0" borderId="20" xfId="0" applyNumberFormat="1" applyFont="1" applyBorder="1"/>
    <xf numFmtId="0" fontId="2" fillId="0" borderId="25" xfId="0" applyFont="1" applyBorder="1"/>
    <xf numFmtId="0" fontId="2" fillId="0" borderId="1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top"/>
    </xf>
    <xf numFmtId="44" fontId="11" fillId="0" borderId="0" xfId="1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8" fillId="2" borderId="2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15">
    <cellStyle name="Comma 2" xfId="5" xr:uid="{6E57F68C-E2EC-426D-94B5-F0FD60EB91EA}"/>
    <cellStyle name="Comma 3" xfId="3" xr:uid="{0123655B-08C5-46AC-AB0A-485B0E03ABD7}"/>
    <cellStyle name="Currency" xfId="1" builtinId="4"/>
    <cellStyle name="Currency 2" xfId="7" xr:uid="{405529F6-1F21-4E77-9B1A-70F9D578E9FC}"/>
    <cellStyle name="Currency 3" xfId="8" xr:uid="{01D0B8CB-6737-41B5-8597-D2B1ED6DF598}"/>
    <cellStyle name="Currency 4" xfId="6" xr:uid="{6C62926D-155C-4CA2-9C8A-A038FBB54EBE}"/>
    <cellStyle name="Currency 6" xfId="13" xr:uid="{6DFDBB68-77E1-4435-9499-189CFB38374B}"/>
    <cellStyle name="Normal" xfId="0" builtinId="0"/>
    <cellStyle name="Normal 18" xfId="14" xr:uid="{B47BDD9E-C34D-4ED6-A623-9C368550F008}"/>
    <cellStyle name="Normal 2" xfId="9" xr:uid="{390A398F-2E27-4C60-9287-7DF2CFE541B6}"/>
    <cellStyle name="Normal 2 2" xfId="2" xr:uid="{E7FA63B4-E419-43E3-8F10-BC7B925D448A}"/>
    <cellStyle name="Normal 2 2 2" xfId="12" xr:uid="{DA0B1267-BBF8-4203-8C29-0F28BC163618}"/>
    <cellStyle name="Normal 3" xfId="10" xr:uid="{E69F7786-D07C-4210-BAAB-1439788B04BA}"/>
    <cellStyle name="Normal 4" xfId="4" xr:uid="{8DD2DDA0-85C9-4301-A3BE-1FD78E7FE454}"/>
    <cellStyle name="Normal 5" xfId="11" xr:uid="{B3E8856A-9E7F-47FF-A63C-B4038BC439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73879-0950-4770-81AD-8A93567CEFD9}">
  <dimension ref="A1:I67"/>
  <sheetViews>
    <sheetView tabSelected="1" topLeftCell="A27" zoomScale="70" zoomScaleNormal="70" workbookViewId="0">
      <selection activeCell="G12" sqref="G12"/>
    </sheetView>
  </sheetViews>
  <sheetFormatPr defaultColWidth="9.109375" defaultRowHeight="14.4" x14ac:dyDescent="0.3"/>
  <cols>
    <col min="1" max="1" width="9.109375" style="5"/>
    <col min="2" max="2" width="86.109375" style="2" customWidth="1"/>
    <col min="3" max="3" width="13.44140625" style="2" customWidth="1"/>
    <col min="4" max="4" width="9.109375" style="2"/>
    <col min="5" max="5" width="14.109375" style="2" customWidth="1"/>
    <col min="6" max="6" width="16.33203125" style="2" customWidth="1"/>
    <col min="7" max="7" width="24.44140625" style="2" customWidth="1"/>
    <col min="8" max="8" width="95" style="2" customWidth="1"/>
    <col min="9" max="16384" width="9.109375" style="2"/>
  </cols>
  <sheetData>
    <row r="1" spans="1:7" ht="45" customHeight="1" thickBot="1" x14ac:dyDescent="0.35">
      <c r="A1" s="93"/>
      <c r="B1" s="19" t="s">
        <v>123</v>
      </c>
      <c r="C1" s="20"/>
      <c r="D1" s="20"/>
      <c r="E1" s="20"/>
      <c r="F1" s="100" t="s">
        <v>122</v>
      </c>
      <c r="G1" s="101"/>
    </row>
    <row r="2" spans="1:7" ht="29.4" thickBot="1" x14ac:dyDescent="0.35">
      <c r="A2" s="18" t="s">
        <v>0</v>
      </c>
      <c r="B2" s="21" t="s">
        <v>1</v>
      </c>
      <c r="C2" s="22" t="s">
        <v>32</v>
      </c>
      <c r="D2" s="22" t="s">
        <v>2</v>
      </c>
      <c r="E2" s="23" t="s">
        <v>33</v>
      </c>
      <c r="F2" s="21" t="s">
        <v>3</v>
      </c>
      <c r="G2" s="24" t="s">
        <v>34</v>
      </c>
    </row>
    <row r="3" spans="1:7" x14ac:dyDescent="0.3">
      <c r="A3" s="31" t="s">
        <v>15</v>
      </c>
      <c r="B3" s="32" t="s">
        <v>17</v>
      </c>
      <c r="C3" s="33"/>
      <c r="D3" s="33"/>
      <c r="E3" s="33"/>
      <c r="F3" s="34"/>
      <c r="G3" s="35"/>
    </row>
    <row r="4" spans="1:7" x14ac:dyDescent="0.3">
      <c r="A4" s="36">
        <v>1</v>
      </c>
      <c r="B4" s="37" t="s">
        <v>47</v>
      </c>
      <c r="C4" s="3" t="s">
        <v>73</v>
      </c>
      <c r="D4" s="3" t="s">
        <v>10</v>
      </c>
      <c r="E4" s="38">
        <v>248</v>
      </c>
      <c r="F4" s="1"/>
      <c r="G4" s="39">
        <f>ROUND(SUM(E4*F4),2)</f>
        <v>0</v>
      </c>
    </row>
    <row r="5" spans="1:7" x14ac:dyDescent="0.3">
      <c r="A5" s="36">
        <f t="shared" ref="A5:A6" si="0">A4+1</f>
        <v>2</v>
      </c>
      <c r="B5" s="40" t="s">
        <v>48</v>
      </c>
      <c r="C5" s="4" t="s">
        <v>74</v>
      </c>
      <c r="D5" s="4" t="s">
        <v>6</v>
      </c>
      <c r="E5" s="38">
        <v>3</v>
      </c>
      <c r="F5" s="1"/>
      <c r="G5" s="39">
        <f t="shared" ref="G5:G6" si="1">ROUND(SUM(E5*F5),2)</f>
        <v>0</v>
      </c>
    </row>
    <row r="6" spans="1:7" x14ac:dyDescent="0.3">
      <c r="A6" s="36">
        <f t="shared" si="0"/>
        <v>3</v>
      </c>
      <c r="B6" s="40" t="s">
        <v>75</v>
      </c>
      <c r="C6" s="4" t="s">
        <v>76</v>
      </c>
      <c r="D6" s="4" t="s">
        <v>6</v>
      </c>
      <c r="E6" s="38">
        <v>2</v>
      </c>
      <c r="F6" s="1"/>
      <c r="G6" s="39">
        <f t="shared" si="1"/>
        <v>0</v>
      </c>
    </row>
    <row r="7" spans="1:7" ht="15" thickBot="1" x14ac:dyDescent="0.35">
      <c r="A7" s="42"/>
      <c r="B7" s="43"/>
      <c r="C7" s="44"/>
      <c r="D7" s="44"/>
      <c r="E7" s="45"/>
      <c r="F7" s="46" t="s">
        <v>26</v>
      </c>
      <c r="G7" s="47">
        <f>SUM(G4:G6)</f>
        <v>0</v>
      </c>
    </row>
    <row r="8" spans="1:7" x14ac:dyDescent="0.3">
      <c r="A8" s="48" t="s">
        <v>16</v>
      </c>
      <c r="B8" s="49" t="s">
        <v>44</v>
      </c>
      <c r="C8" s="50"/>
      <c r="D8" s="50"/>
      <c r="E8" s="51"/>
      <c r="F8" s="52"/>
      <c r="G8" s="53"/>
    </row>
    <row r="9" spans="1:7" x14ac:dyDescent="0.3">
      <c r="A9" s="36">
        <f>A6+1</f>
        <v>4</v>
      </c>
      <c r="B9" s="40" t="s">
        <v>93</v>
      </c>
      <c r="C9" s="4" t="s">
        <v>106</v>
      </c>
      <c r="D9" s="4" t="s">
        <v>4</v>
      </c>
      <c r="E9" s="38">
        <v>1508</v>
      </c>
      <c r="F9" s="54"/>
      <c r="G9" s="39">
        <f t="shared" ref="G9:G13" si="2">ROUND(SUM(E9*F9),2)</f>
        <v>0</v>
      </c>
    </row>
    <row r="10" spans="1:7" x14ac:dyDescent="0.3">
      <c r="A10" s="36">
        <f>A9+1</f>
        <v>5</v>
      </c>
      <c r="B10" s="40" t="s">
        <v>94</v>
      </c>
      <c r="C10" s="4" t="s">
        <v>106</v>
      </c>
      <c r="D10" s="4" t="s">
        <v>6</v>
      </c>
      <c r="E10" s="38">
        <v>6</v>
      </c>
      <c r="F10" s="54"/>
      <c r="G10" s="39">
        <f t="shared" si="2"/>
        <v>0</v>
      </c>
    </row>
    <row r="11" spans="1:7" x14ac:dyDescent="0.3">
      <c r="A11" s="36">
        <f t="shared" ref="A11:A12" si="3">A10+1</f>
        <v>6</v>
      </c>
      <c r="B11" s="40" t="s">
        <v>95</v>
      </c>
      <c r="C11" s="4" t="s">
        <v>106</v>
      </c>
      <c r="D11" s="4" t="s">
        <v>6</v>
      </c>
      <c r="E11" s="38">
        <v>6</v>
      </c>
      <c r="F11" s="54"/>
      <c r="G11" s="39">
        <f t="shared" si="2"/>
        <v>0</v>
      </c>
    </row>
    <row r="12" spans="1:7" x14ac:dyDescent="0.3">
      <c r="A12" s="36">
        <f t="shared" si="3"/>
        <v>7</v>
      </c>
      <c r="B12" s="40" t="s">
        <v>45</v>
      </c>
      <c r="C12" s="4" t="s">
        <v>72</v>
      </c>
      <c r="D12" s="4" t="s">
        <v>6</v>
      </c>
      <c r="E12" s="38">
        <v>20</v>
      </c>
      <c r="F12" s="54"/>
      <c r="G12" s="39">
        <f t="shared" si="2"/>
        <v>0</v>
      </c>
    </row>
    <row r="13" spans="1:7" x14ac:dyDescent="0.3">
      <c r="A13" s="36">
        <f>A12+1</f>
        <v>8</v>
      </c>
      <c r="B13" s="40" t="s">
        <v>46</v>
      </c>
      <c r="C13" s="4" t="s">
        <v>77</v>
      </c>
      <c r="D13" s="4" t="s">
        <v>5</v>
      </c>
      <c r="E13" s="38">
        <v>62834.11</v>
      </c>
      <c r="F13" s="54"/>
      <c r="G13" s="39">
        <f t="shared" si="2"/>
        <v>0</v>
      </c>
    </row>
    <row r="14" spans="1:7" ht="15" thickBot="1" x14ac:dyDescent="0.35">
      <c r="A14" s="55"/>
      <c r="B14" s="56"/>
      <c r="C14" s="57"/>
      <c r="D14" s="57"/>
      <c r="E14" s="58"/>
      <c r="F14" s="46" t="s">
        <v>27</v>
      </c>
      <c r="G14" s="59">
        <f>SUM(G9:G13)</f>
        <v>0</v>
      </c>
    </row>
    <row r="15" spans="1:7" x14ac:dyDescent="0.3">
      <c r="A15" s="31" t="s">
        <v>18</v>
      </c>
      <c r="B15" s="60" t="s">
        <v>41</v>
      </c>
      <c r="C15" s="61"/>
      <c r="D15" s="61"/>
      <c r="E15" s="62"/>
      <c r="F15" s="63"/>
      <c r="G15" s="64"/>
    </row>
    <row r="16" spans="1:7" x14ac:dyDescent="0.3">
      <c r="A16" s="36">
        <f>A13+1</f>
        <v>9</v>
      </c>
      <c r="B16" s="40" t="s">
        <v>55</v>
      </c>
      <c r="C16" s="6" t="s">
        <v>76</v>
      </c>
      <c r="D16" s="4" t="s">
        <v>42</v>
      </c>
      <c r="E16" s="38">
        <v>18</v>
      </c>
      <c r="F16" s="1"/>
      <c r="G16" s="39">
        <f t="shared" ref="G16:G18" si="4">ROUND(SUM(E16*F16),2)</f>
        <v>0</v>
      </c>
    </row>
    <row r="17" spans="1:9" x14ac:dyDescent="0.3">
      <c r="A17" s="36">
        <f>A16+1</f>
        <v>10</v>
      </c>
      <c r="B17" s="65" t="s">
        <v>56</v>
      </c>
      <c r="C17" s="4" t="s">
        <v>107</v>
      </c>
      <c r="D17" s="4" t="s">
        <v>5</v>
      </c>
      <c r="E17" s="38">
        <v>6117</v>
      </c>
      <c r="F17" s="1"/>
      <c r="G17" s="39">
        <f t="shared" si="4"/>
        <v>0</v>
      </c>
    </row>
    <row r="18" spans="1:9" x14ac:dyDescent="0.3">
      <c r="A18" s="36">
        <f>A17+1</f>
        <v>11</v>
      </c>
      <c r="B18" s="65" t="s">
        <v>118</v>
      </c>
      <c r="C18" s="4" t="s">
        <v>119</v>
      </c>
      <c r="D18" s="4" t="s">
        <v>6</v>
      </c>
      <c r="E18" s="38">
        <v>2</v>
      </c>
      <c r="F18" s="1"/>
      <c r="G18" s="39">
        <f t="shared" si="4"/>
        <v>0</v>
      </c>
      <c r="H18" s="30"/>
    </row>
    <row r="19" spans="1:9" ht="15" thickBot="1" x14ac:dyDescent="0.35">
      <c r="A19" s="42"/>
      <c r="B19" s="43"/>
      <c r="C19" s="44"/>
      <c r="D19" s="44"/>
      <c r="E19" s="45"/>
      <c r="F19" s="46" t="s">
        <v>28</v>
      </c>
      <c r="G19" s="47">
        <f>SUM(G16:G18)</f>
        <v>0</v>
      </c>
    </row>
    <row r="20" spans="1:9" x14ac:dyDescent="0.3">
      <c r="A20" s="31" t="s">
        <v>20</v>
      </c>
      <c r="B20" s="60" t="s">
        <v>19</v>
      </c>
      <c r="C20" s="61"/>
      <c r="D20" s="61"/>
      <c r="E20" s="62"/>
      <c r="F20" s="63"/>
      <c r="G20" s="64"/>
    </row>
    <row r="21" spans="1:9" ht="15" customHeight="1" x14ac:dyDescent="0.3">
      <c r="A21" s="36">
        <f>A18+1</f>
        <v>12</v>
      </c>
      <c r="B21" s="37" t="s">
        <v>53</v>
      </c>
      <c r="C21" s="3" t="s">
        <v>78</v>
      </c>
      <c r="D21" s="3" t="s">
        <v>9</v>
      </c>
      <c r="E21" s="38">
        <v>35489</v>
      </c>
      <c r="F21" s="1"/>
      <c r="G21" s="39">
        <f t="shared" ref="G21:G32" si="5">ROUND(SUM(E21*F21),2)</f>
        <v>0</v>
      </c>
    </row>
    <row r="22" spans="1:9" ht="15" customHeight="1" x14ac:dyDescent="0.3">
      <c r="A22" s="36">
        <f t="shared" ref="A22:A31" si="6">A21+1</f>
        <v>13</v>
      </c>
      <c r="B22" s="37" t="s">
        <v>54</v>
      </c>
      <c r="C22" s="3" t="s">
        <v>79</v>
      </c>
      <c r="D22" s="3" t="s">
        <v>9</v>
      </c>
      <c r="E22" s="38">
        <v>2799</v>
      </c>
      <c r="F22" s="1"/>
      <c r="G22" s="39">
        <f t="shared" si="5"/>
        <v>0</v>
      </c>
    </row>
    <row r="23" spans="1:9" ht="15" customHeight="1" x14ac:dyDescent="0.3">
      <c r="A23" s="36">
        <f>A22+1</f>
        <v>14</v>
      </c>
      <c r="B23" s="94" t="s">
        <v>120</v>
      </c>
      <c r="C23" s="66" t="s">
        <v>121</v>
      </c>
      <c r="D23" s="66" t="s">
        <v>36</v>
      </c>
      <c r="E23" s="38">
        <v>36717.919999999998</v>
      </c>
      <c r="F23" s="1"/>
      <c r="G23" s="39">
        <f t="shared" si="5"/>
        <v>0</v>
      </c>
      <c r="H23" s="95"/>
      <c r="I23" s="15"/>
    </row>
    <row r="24" spans="1:9" ht="15" customHeight="1" x14ac:dyDescent="0.3">
      <c r="A24" s="36">
        <f>A23+1</f>
        <v>15</v>
      </c>
      <c r="B24" s="67" t="s">
        <v>90</v>
      </c>
      <c r="C24" s="4" t="s">
        <v>89</v>
      </c>
      <c r="D24" s="4" t="s">
        <v>5</v>
      </c>
      <c r="E24" s="38">
        <v>79421</v>
      </c>
      <c r="F24" s="1"/>
      <c r="G24" s="39">
        <f t="shared" si="5"/>
        <v>0</v>
      </c>
      <c r="H24" s="14"/>
      <c r="I24" s="16"/>
    </row>
    <row r="25" spans="1:9" ht="15" customHeight="1" x14ac:dyDescent="0.3">
      <c r="A25" s="36">
        <f>A24+1</f>
        <v>16</v>
      </c>
      <c r="B25" s="7" t="s">
        <v>92</v>
      </c>
      <c r="C25" s="4" t="s">
        <v>91</v>
      </c>
      <c r="D25" s="4" t="s">
        <v>36</v>
      </c>
      <c r="E25" s="38">
        <v>1430</v>
      </c>
      <c r="F25" s="1"/>
      <c r="G25" s="39">
        <f t="shared" si="5"/>
        <v>0</v>
      </c>
    </row>
    <row r="26" spans="1:9" ht="15" customHeight="1" x14ac:dyDescent="0.3">
      <c r="A26" s="36">
        <f t="shared" si="6"/>
        <v>17</v>
      </c>
      <c r="B26" s="8" t="s">
        <v>61</v>
      </c>
      <c r="C26" s="9" t="s">
        <v>60</v>
      </c>
      <c r="D26" s="4" t="s">
        <v>40</v>
      </c>
      <c r="E26" s="38">
        <v>19855.349999999999</v>
      </c>
      <c r="F26" s="1"/>
      <c r="G26" s="39">
        <f t="shared" si="5"/>
        <v>0</v>
      </c>
    </row>
    <row r="27" spans="1:9" ht="15" customHeight="1" x14ac:dyDescent="0.3">
      <c r="A27" s="36">
        <f t="shared" si="6"/>
        <v>18</v>
      </c>
      <c r="B27" s="8" t="s">
        <v>68</v>
      </c>
      <c r="C27" s="9" t="s">
        <v>117</v>
      </c>
      <c r="D27" s="4" t="s">
        <v>40</v>
      </c>
      <c r="E27" s="38">
        <v>15887.74</v>
      </c>
      <c r="F27" s="1"/>
      <c r="G27" s="39">
        <f t="shared" si="5"/>
        <v>0</v>
      </c>
      <c r="H27" s="30"/>
    </row>
    <row r="28" spans="1:9" ht="15" customHeight="1" x14ac:dyDescent="0.3">
      <c r="A28" s="36">
        <f t="shared" si="6"/>
        <v>19</v>
      </c>
      <c r="B28" s="8" t="s">
        <v>62</v>
      </c>
      <c r="C28" s="4" t="s">
        <v>63</v>
      </c>
      <c r="D28" s="4" t="s">
        <v>36</v>
      </c>
      <c r="E28" s="38">
        <v>10486</v>
      </c>
      <c r="F28" s="27"/>
      <c r="G28" s="39">
        <f t="shared" si="5"/>
        <v>0</v>
      </c>
    </row>
    <row r="29" spans="1:9" ht="15" customHeight="1" x14ac:dyDescent="0.3">
      <c r="A29" s="36">
        <f t="shared" si="6"/>
        <v>20</v>
      </c>
      <c r="B29" s="68" t="s">
        <v>69</v>
      </c>
      <c r="C29" s="4" t="s">
        <v>110</v>
      </c>
      <c r="D29" s="4" t="s">
        <v>5</v>
      </c>
      <c r="E29" s="38">
        <v>330</v>
      </c>
      <c r="F29" s="27"/>
      <c r="G29" s="39">
        <f t="shared" si="5"/>
        <v>0</v>
      </c>
      <c r="H29" s="102"/>
    </row>
    <row r="30" spans="1:9" ht="15" customHeight="1" x14ac:dyDescent="0.3">
      <c r="A30" s="36">
        <f t="shared" si="6"/>
        <v>21</v>
      </c>
      <c r="B30" s="26" t="s">
        <v>112</v>
      </c>
      <c r="C30" s="4" t="s">
        <v>111</v>
      </c>
      <c r="D30" s="4" t="s">
        <v>5</v>
      </c>
      <c r="E30" s="38">
        <v>330</v>
      </c>
      <c r="F30" s="27"/>
      <c r="G30" s="39">
        <f t="shared" si="5"/>
        <v>0</v>
      </c>
      <c r="H30" s="102"/>
    </row>
    <row r="31" spans="1:9" ht="15" customHeight="1" x14ac:dyDescent="0.3">
      <c r="A31" s="36">
        <f t="shared" si="6"/>
        <v>22</v>
      </c>
      <c r="B31" s="8" t="s">
        <v>105</v>
      </c>
      <c r="C31" s="4" t="s">
        <v>108</v>
      </c>
      <c r="D31" s="4" t="s">
        <v>5</v>
      </c>
      <c r="E31" s="38">
        <v>43</v>
      </c>
      <c r="F31" s="17"/>
      <c r="G31" s="39">
        <f t="shared" si="5"/>
        <v>0</v>
      </c>
    </row>
    <row r="32" spans="1:9" x14ac:dyDescent="0.3">
      <c r="A32" s="36">
        <f>A31+1</f>
        <v>23</v>
      </c>
      <c r="B32" s="8" t="s">
        <v>64</v>
      </c>
      <c r="C32" s="4" t="s">
        <v>80</v>
      </c>
      <c r="D32" s="4" t="s">
        <v>5</v>
      </c>
      <c r="E32" s="38">
        <v>1986</v>
      </c>
      <c r="F32" s="1"/>
      <c r="G32" s="39">
        <f t="shared" si="5"/>
        <v>0</v>
      </c>
    </row>
    <row r="33" spans="1:8" ht="15" thickBot="1" x14ac:dyDescent="0.35">
      <c r="A33" s="55"/>
      <c r="B33" s="56"/>
      <c r="C33" s="56"/>
      <c r="D33" s="57"/>
      <c r="E33" s="45"/>
      <c r="F33" s="46" t="s">
        <v>29</v>
      </c>
      <c r="G33" s="47">
        <f>SUM(G21:G32)</f>
        <v>0</v>
      </c>
    </row>
    <row r="34" spans="1:8" x14ac:dyDescent="0.3">
      <c r="A34" s="69" t="s">
        <v>43</v>
      </c>
      <c r="B34" s="49" t="s">
        <v>21</v>
      </c>
      <c r="C34" s="70"/>
      <c r="D34" s="70"/>
      <c r="E34" s="70"/>
      <c r="F34" s="71"/>
      <c r="G34" s="72"/>
    </row>
    <row r="35" spans="1:8" ht="15" customHeight="1" x14ac:dyDescent="0.3">
      <c r="A35" s="36">
        <f>A32+1</f>
        <v>24</v>
      </c>
      <c r="B35" s="73" t="s">
        <v>86</v>
      </c>
      <c r="C35" s="3" t="s">
        <v>87</v>
      </c>
      <c r="D35" s="3" t="s">
        <v>5</v>
      </c>
      <c r="E35" s="96">
        <v>136297</v>
      </c>
      <c r="F35" s="74"/>
      <c r="G35" s="39">
        <f t="shared" ref="G35:G38" si="7">ROUND(SUM(E35*F35),2)</f>
        <v>0</v>
      </c>
    </row>
    <row r="36" spans="1:8" x14ac:dyDescent="0.3">
      <c r="A36" s="36">
        <f>A35+1</f>
        <v>25</v>
      </c>
      <c r="B36" s="75" t="s">
        <v>102</v>
      </c>
      <c r="C36" s="4" t="s">
        <v>81</v>
      </c>
      <c r="D36" s="4" t="s">
        <v>4</v>
      </c>
      <c r="E36" s="97">
        <v>49194</v>
      </c>
      <c r="F36" s="54"/>
      <c r="G36" s="39">
        <f t="shared" si="7"/>
        <v>0</v>
      </c>
    </row>
    <row r="37" spans="1:8" x14ac:dyDescent="0.3">
      <c r="A37" s="36">
        <f t="shared" ref="A37:A38" si="8">A36+1</f>
        <v>26</v>
      </c>
      <c r="B37" s="76" t="s">
        <v>104</v>
      </c>
      <c r="C37" s="4" t="s">
        <v>103</v>
      </c>
      <c r="D37" s="4" t="s">
        <v>4</v>
      </c>
      <c r="E37" s="97">
        <v>254</v>
      </c>
      <c r="F37" s="54"/>
      <c r="G37" s="39">
        <f t="shared" si="7"/>
        <v>0</v>
      </c>
    </row>
    <row r="38" spans="1:8" x14ac:dyDescent="0.3">
      <c r="A38" s="36">
        <f t="shared" si="8"/>
        <v>27</v>
      </c>
      <c r="B38" s="73" t="s">
        <v>65</v>
      </c>
      <c r="C38" s="4" t="s">
        <v>82</v>
      </c>
      <c r="D38" s="4" t="s">
        <v>42</v>
      </c>
      <c r="E38" s="97">
        <v>18</v>
      </c>
      <c r="F38" s="1"/>
      <c r="G38" s="39">
        <f t="shared" si="7"/>
        <v>0</v>
      </c>
    </row>
    <row r="39" spans="1:8" ht="15" thickBot="1" x14ac:dyDescent="0.35">
      <c r="A39" s="42"/>
      <c r="B39" s="77"/>
      <c r="C39" s="44"/>
      <c r="D39" s="44"/>
      <c r="E39" s="45"/>
      <c r="F39" s="46" t="s">
        <v>49</v>
      </c>
      <c r="G39" s="47">
        <f>SUM(G35:G38)</f>
        <v>0</v>
      </c>
    </row>
    <row r="40" spans="1:8" x14ac:dyDescent="0.3">
      <c r="A40" s="31" t="s">
        <v>22</v>
      </c>
      <c r="B40" s="78" t="s">
        <v>23</v>
      </c>
      <c r="C40" s="61"/>
      <c r="D40" s="61"/>
      <c r="E40" s="62"/>
      <c r="F40" s="63"/>
      <c r="G40" s="64"/>
    </row>
    <row r="41" spans="1:8" x14ac:dyDescent="0.3">
      <c r="A41" s="36">
        <f>A38+1</f>
        <v>28</v>
      </c>
      <c r="B41" s="8" t="s">
        <v>70</v>
      </c>
      <c r="C41" s="4" t="s">
        <v>96</v>
      </c>
      <c r="D41" s="4" t="s">
        <v>4</v>
      </c>
      <c r="E41" s="97">
        <v>750</v>
      </c>
      <c r="F41" s="54"/>
      <c r="G41" s="39">
        <f t="shared" ref="G41:G51" si="9">ROUND(SUM(E41*F41),2)</f>
        <v>0</v>
      </c>
    </row>
    <row r="42" spans="1:8" x14ac:dyDescent="0.3">
      <c r="A42" s="36">
        <f>A41+1</f>
        <v>29</v>
      </c>
      <c r="B42" s="8" t="s">
        <v>71</v>
      </c>
      <c r="C42" s="4" t="s">
        <v>96</v>
      </c>
      <c r="D42" s="4" t="s">
        <v>4</v>
      </c>
      <c r="E42" s="97">
        <v>232</v>
      </c>
      <c r="F42" s="79"/>
      <c r="G42" s="39">
        <f t="shared" si="9"/>
        <v>0</v>
      </c>
      <c r="H42" s="30"/>
    </row>
    <row r="43" spans="1:8" x14ac:dyDescent="0.3">
      <c r="A43" s="36">
        <f t="shared" ref="A43:A51" si="10">A42+1</f>
        <v>30</v>
      </c>
      <c r="B43" s="8" t="s">
        <v>57</v>
      </c>
      <c r="C43" s="4" t="s">
        <v>96</v>
      </c>
      <c r="D43" s="4" t="s">
        <v>4</v>
      </c>
      <c r="E43" s="97">
        <v>303</v>
      </c>
      <c r="F43" s="79"/>
      <c r="G43" s="39">
        <f t="shared" si="9"/>
        <v>0</v>
      </c>
    </row>
    <row r="44" spans="1:8" x14ac:dyDescent="0.3">
      <c r="A44" s="36">
        <f t="shared" si="10"/>
        <v>31</v>
      </c>
      <c r="B44" s="8" t="s">
        <v>58</v>
      </c>
      <c r="C44" s="4" t="s">
        <v>96</v>
      </c>
      <c r="D44" s="4" t="s">
        <v>4</v>
      </c>
      <c r="E44" s="97">
        <v>111</v>
      </c>
      <c r="F44" s="54"/>
      <c r="G44" s="39">
        <f t="shared" si="9"/>
        <v>0</v>
      </c>
    </row>
    <row r="45" spans="1:8" x14ac:dyDescent="0.3">
      <c r="A45" s="36">
        <f t="shared" si="10"/>
        <v>32</v>
      </c>
      <c r="B45" s="40" t="s">
        <v>97</v>
      </c>
      <c r="C45" s="4" t="s">
        <v>59</v>
      </c>
      <c r="D45" s="4" t="s">
        <v>6</v>
      </c>
      <c r="E45" s="97">
        <v>52</v>
      </c>
      <c r="F45" s="54"/>
      <c r="G45" s="39">
        <f t="shared" si="9"/>
        <v>0</v>
      </c>
    </row>
    <row r="46" spans="1:8" x14ac:dyDescent="0.3">
      <c r="A46" s="36">
        <f t="shared" si="10"/>
        <v>33</v>
      </c>
      <c r="B46" s="40" t="s">
        <v>98</v>
      </c>
      <c r="C46" s="4" t="s">
        <v>59</v>
      </c>
      <c r="D46" s="4" t="s">
        <v>6</v>
      </c>
      <c r="E46" s="97">
        <v>14</v>
      </c>
      <c r="F46" s="54"/>
      <c r="G46" s="39">
        <f t="shared" si="9"/>
        <v>0</v>
      </c>
    </row>
    <row r="47" spans="1:8" x14ac:dyDescent="0.3">
      <c r="A47" s="36">
        <f t="shared" si="10"/>
        <v>34</v>
      </c>
      <c r="B47" s="40" t="s">
        <v>99</v>
      </c>
      <c r="C47" s="4" t="s">
        <v>59</v>
      </c>
      <c r="D47" s="4" t="s">
        <v>6</v>
      </c>
      <c r="E47" s="97">
        <v>2</v>
      </c>
      <c r="F47" s="54"/>
      <c r="G47" s="39">
        <f t="shared" si="9"/>
        <v>0</v>
      </c>
    </row>
    <row r="48" spans="1:8" x14ac:dyDescent="0.3">
      <c r="A48" s="36">
        <f t="shared" si="10"/>
        <v>35</v>
      </c>
      <c r="B48" s="40" t="s">
        <v>100</v>
      </c>
      <c r="C48" s="4" t="s">
        <v>59</v>
      </c>
      <c r="D48" s="4" t="s">
        <v>6</v>
      </c>
      <c r="E48" s="97">
        <v>18</v>
      </c>
      <c r="F48" s="54"/>
      <c r="G48" s="39">
        <f t="shared" si="9"/>
        <v>0</v>
      </c>
    </row>
    <row r="49" spans="1:8" x14ac:dyDescent="0.3">
      <c r="A49" s="36">
        <f t="shared" si="10"/>
        <v>36</v>
      </c>
      <c r="B49" s="40" t="s">
        <v>101</v>
      </c>
      <c r="C49" s="4" t="s">
        <v>59</v>
      </c>
      <c r="D49" s="4" t="s">
        <v>6</v>
      </c>
      <c r="E49" s="97">
        <v>8</v>
      </c>
      <c r="F49" s="28"/>
      <c r="G49" s="39">
        <f t="shared" si="9"/>
        <v>0</v>
      </c>
    </row>
    <row r="50" spans="1:8" x14ac:dyDescent="0.3">
      <c r="A50" s="36">
        <f t="shared" si="10"/>
        <v>37</v>
      </c>
      <c r="B50" s="40" t="s">
        <v>66</v>
      </c>
      <c r="C50" s="4" t="s">
        <v>109</v>
      </c>
      <c r="D50" s="4" t="s">
        <v>6</v>
      </c>
      <c r="E50" s="97">
        <v>2</v>
      </c>
      <c r="F50" s="25"/>
      <c r="G50" s="39">
        <f t="shared" si="9"/>
        <v>0</v>
      </c>
    </row>
    <row r="51" spans="1:8" x14ac:dyDescent="0.3">
      <c r="A51" s="36">
        <f t="shared" si="10"/>
        <v>38</v>
      </c>
      <c r="B51" s="40" t="s">
        <v>11</v>
      </c>
      <c r="C51" s="4" t="s">
        <v>83</v>
      </c>
      <c r="D51" s="4" t="s">
        <v>4</v>
      </c>
      <c r="E51" s="97">
        <v>1388</v>
      </c>
      <c r="F51" s="54"/>
      <c r="G51" s="39">
        <f t="shared" si="9"/>
        <v>0</v>
      </c>
    </row>
    <row r="52" spans="1:8" ht="15" thickBot="1" x14ac:dyDescent="0.35">
      <c r="A52" s="55"/>
      <c r="B52" s="56"/>
      <c r="C52" s="57"/>
      <c r="D52" s="57"/>
      <c r="E52" s="45"/>
      <c r="F52" s="46" t="s">
        <v>30</v>
      </c>
      <c r="G52" s="47">
        <f>SUM(G41:G51)</f>
        <v>0</v>
      </c>
    </row>
    <row r="53" spans="1:8" x14ac:dyDescent="0.3">
      <c r="A53" s="69" t="s">
        <v>24</v>
      </c>
      <c r="B53" s="49" t="s">
        <v>25</v>
      </c>
      <c r="C53" s="70"/>
      <c r="D53" s="70"/>
      <c r="E53" s="80"/>
      <c r="F53" s="70"/>
      <c r="G53" s="72"/>
    </row>
    <row r="54" spans="1:8" x14ac:dyDescent="0.3">
      <c r="A54" s="81">
        <f>A51+1</f>
        <v>39</v>
      </c>
      <c r="B54" s="82" t="s">
        <v>113</v>
      </c>
      <c r="C54" s="4" t="s">
        <v>114</v>
      </c>
      <c r="D54" s="4" t="s">
        <v>6</v>
      </c>
      <c r="E54" s="97">
        <v>32</v>
      </c>
      <c r="F54" s="54"/>
      <c r="G54" s="39">
        <f t="shared" ref="G54:G59" si="11">ROUND(SUM(E54*F54),2)</f>
        <v>0</v>
      </c>
      <c r="H54" s="30"/>
    </row>
    <row r="55" spans="1:8" x14ac:dyDescent="0.3">
      <c r="A55" s="81">
        <f>A54+1</f>
        <v>40</v>
      </c>
      <c r="B55" s="29" t="s">
        <v>116</v>
      </c>
      <c r="C55" s="4" t="s">
        <v>115</v>
      </c>
      <c r="D55" s="4" t="s">
        <v>6</v>
      </c>
      <c r="E55" s="97">
        <v>32</v>
      </c>
      <c r="F55" s="54"/>
      <c r="G55" s="39">
        <f t="shared" si="11"/>
        <v>0</v>
      </c>
      <c r="H55" s="30"/>
    </row>
    <row r="56" spans="1:8" x14ac:dyDescent="0.3">
      <c r="A56" s="81">
        <f>A55+1</f>
        <v>41</v>
      </c>
      <c r="B56" s="8" t="s">
        <v>39</v>
      </c>
      <c r="C56" s="4" t="s">
        <v>84</v>
      </c>
      <c r="D56" s="4" t="s">
        <v>4</v>
      </c>
      <c r="E56" s="97">
        <v>74</v>
      </c>
      <c r="F56" s="54"/>
      <c r="G56" s="39">
        <f t="shared" si="11"/>
        <v>0</v>
      </c>
    </row>
    <row r="57" spans="1:8" x14ac:dyDescent="0.3">
      <c r="A57" s="36">
        <f>A56+1</f>
        <v>42</v>
      </c>
      <c r="B57" s="8" t="s">
        <v>37</v>
      </c>
      <c r="C57" s="4" t="s">
        <v>84</v>
      </c>
      <c r="D57" s="4" t="s">
        <v>4</v>
      </c>
      <c r="E57" s="97">
        <v>49986</v>
      </c>
      <c r="F57" s="54"/>
      <c r="G57" s="39">
        <f t="shared" si="11"/>
        <v>0</v>
      </c>
    </row>
    <row r="58" spans="1:8" x14ac:dyDescent="0.3">
      <c r="A58" s="36">
        <f t="shared" ref="A58:A59" si="12">A57+1</f>
        <v>43</v>
      </c>
      <c r="B58" s="8" t="s">
        <v>38</v>
      </c>
      <c r="C58" s="4" t="s">
        <v>84</v>
      </c>
      <c r="D58" s="4" t="s">
        <v>4</v>
      </c>
      <c r="E58" s="97">
        <v>9222</v>
      </c>
      <c r="F58" s="28"/>
      <c r="G58" s="39">
        <f t="shared" si="11"/>
        <v>0</v>
      </c>
    </row>
    <row r="59" spans="1:8" x14ac:dyDescent="0.3">
      <c r="A59" s="36">
        <f t="shared" si="12"/>
        <v>44</v>
      </c>
      <c r="B59" s="83" t="s">
        <v>67</v>
      </c>
      <c r="C59" s="4" t="s">
        <v>88</v>
      </c>
      <c r="D59" s="4" t="s">
        <v>6</v>
      </c>
      <c r="E59" s="97">
        <v>615</v>
      </c>
      <c r="F59" s="25"/>
      <c r="G59" s="39">
        <f t="shared" si="11"/>
        <v>0</v>
      </c>
    </row>
    <row r="60" spans="1:8" ht="15" thickBot="1" x14ac:dyDescent="0.35">
      <c r="A60" s="42"/>
      <c r="B60" s="43"/>
      <c r="C60" s="44"/>
      <c r="D60" s="44"/>
      <c r="E60" s="84"/>
      <c r="F60" s="85" t="s">
        <v>31</v>
      </c>
      <c r="G60" s="47">
        <f>SUM(G54:G59)</f>
        <v>0</v>
      </c>
    </row>
    <row r="61" spans="1:8" x14ac:dyDescent="0.3">
      <c r="A61" s="86" t="s">
        <v>50</v>
      </c>
      <c r="B61" s="87" t="s">
        <v>35</v>
      </c>
      <c r="E61" s="88"/>
      <c r="F61" s="89"/>
      <c r="G61" s="90"/>
    </row>
    <row r="62" spans="1:8" x14ac:dyDescent="0.3">
      <c r="A62" s="36">
        <f>A59+1</f>
        <v>45</v>
      </c>
      <c r="B62" s="91" t="s">
        <v>12</v>
      </c>
      <c r="C62" s="4" t="s">
        <v>85</v>
      </c>
      <c r="D62" s="4" t="s">
        <v>13</v>
      </c>
      <c r="E62" s="41">
        <v>1</v>
      </c>
      <c r="F62" s="54"/>
      <c r="G62" s="39">
        <f t="shared" ref="G62" si="13">SUM(E62*F62)</f>
        <v>0</v>
      </c>
    </row>
    <row r="63" spans="1:8" ht="15" thickBot="1" x14ac:dyDescent="0.35">
      <c r="A63" s="55"/>
      <c r="C63" s="5"/>
      <c r="D63" s="5"/>
      <c r="E63" s="45"/>
      <c r="F63" s="46" t="s">
        <v>51</v>
      </c>
      <c r="G63" s="47">
        <f>SUM(G62:G62)</f>
        <v>0</v>
      </c>
    </row>
    <row r="64" spans="1:8" ht="15" thickBot="1" x14ac:dyDescent="0.35">
      <c r="A64" s="50"/>
      <c r="B64" s="70"/>
      <c r="C64" s="50"/>
      <c r="D64" s="92"/>
      <c r="E64" s="103" t="s">
        <v>52</v>
      </c>
      <c r="F64" s="104"/>
      <c r="G64" s="10">
        <f>SUM(G7,G14,G19,G33,G39,G52,G60,G63)</f>
        <v>0</v>
      </c>
    </row>
    <row r="65" spans="5:7" hidden="1" x14ac:dyDescent="0.3">
      <c r="E65" s="105" t="s">
        <v>7</v>
      </c>
      <c r="F65" s="106"/>
      <c r="G65" s="11">
        <f>G64*0.05</f>
        <v>0</v>
      </c>
    </row>
    <row r="66" spans="5:7" hidden="1" x14ac:dyDescent="0.3">
      <c r="E66" s="107" t="s">
        <v>14</v>
      </c>
      <c r="F66" s="108"/>
      <c r="G66" s="12">
        <f>G64*0.05</f>
        <v>0</v>
      </c>
    </row>
    <row r="67" spans="5:7" ht="15" hidden="1" thickBot="1" x14ac:dyDescent="0.35">
      <c r="E67" s="98" t="s">
        <v>8</v>
      </c>
      <c r="F67" s="99"/>
      <c r="G67" s="13">
        <f>SUM(G64:G66)</f>
        <v>0</v>
      </c>
    </row>
  </sheetData>
  <sheetProtection algorithmName="SHA-512" hashValue="FQjiiod1rlR3n3jny3IR7q5KErsFP2VKqD3XKmdH+hkvNBXxAUuNhaeK6NyOwk2eeSO+FKPz8V5WRjmfmnqnDw==" saltValue="A3vD/p01Z41V7ZBuWYf3XQ==" spinCount="100000" sheet="1" objects="1" scenarios="1"/>
  <protectedRanges>
    <protectedRange sqref="F1:F1048576" name="Range1"/>
  </protectedRanges>
  <mergeCells count="6">
    <mergeCell ref="E67:F67"/>
    <mergeCell ref="F1:G1"/>
    <mergeCell ref="H29:H30"/>
    <mergeCell ref="E64:F64"/>
    <mergeCell ref="E65:F65"/>
    <mergeCell ref="E66:F66"/>
  </mergeCells>
  <phoneticPr fontId="7" type="noConversion"/>
  <printOptions horizontalCentered="1"/>
  <pageMargins left="0.7" right="0.7" top="0.75" bottom="0.75" header="0.3" footer="0.3"/>
  <pageSetup scale="52" fitToWidth="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LIST</vt:lpstr>
      <vt:lpstr>'BID LIST'!Print_Area</vt:lpstr>
      <vt:lpstr>'BID LIST'!Print_Titles</vt:lpstr>
    </vt:vector>
  </TitlesOfParts>
  <Company>Doucet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Meranda Perkins</dc:creator>
  <cp:lastModifiedBy>Jaime Kovar</cp:lastModifiedBy>
  <cp:lastPrinted>2026-02-19T23:12:27Z</cp:lastPrinted>
  <dcterms:created xsi:type="dcterms:W3CDTF">2015-10-12T19:54:43Z</dcterms:created>
  <dcterms:modified xsi:type="dcterms:W3CDTF">2026-02-22T22:35:41Z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