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IDS\2026\26-009.Reconstruction Mathis Road\"/>
    </mc:Choice>
  </mc:AlternateContent>
  <xr:revisionPtr revIDLastSave="0" documentId="13_ncr:1_{92870CEC-7602-47D6-AC8C-D3624AE2BEBD}" xr6:coauthVersionLast="47" xr6:coauthVersionMax="47" xr10:uidLastSave="{00000000-0000-0000-0000-000000000000}"/>
  <bookViews>
    <workbookView xWindow="-108" yWindow="-108" windowWidth="23256" windowHeight="12456" xr2:uid="{5C18DAF6-FD5C-4FE4-99E7-5DC4DE137D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23" i="1"/>
  <c r="G24" i="1"/>
  <c r="G25" i="1"/>
  <c r="G26" i="1"/>
  <c r="G27" i="1"/>
  <c r="G28" i="1"/>
  <c r="G29" i="1"/>
  <c r="G30" i="1"/>
  <c r="G15" i="1"/>
  <c r="G16" i="1"/>
  <c r="G17" i="1"/>
  <c r="G18" i="1"/>
  <c r="G19" i="1"/>
  <c r="G9" i="1"/>
  <c r="G10" i="1"/>
  <c r="G11" i="1"/>
  <c r="G12" i="1"/>
  <c r="G13" i="1"/>
  <c r="G14" i="1"/>
  <c r="G5" i="1"/>
  <c r="G56" i="1"/>
  <c r="G57" i="1"/>
  <c r="G55" i="1"/>
  <c r="G54" i="1"/>
  <c r="G53" i="1"/>
  <c r="G52" i="1"/>
  <c r="G4" i="1"/>
  <c r="G49" i="1"/>
  <c r="G48" i="1"/>
  <c r="G47" i="1"/>
  <c r="G46" i="1"/>
  <c r="G43" i="1"/>
  <c r="G42" i="1"/>
  <c r="G41" i="1"/>
  <c r="G33" i="1"/>
  <c r="G22" i="1"/>
  <c r="G8" i="1"/>
  <c r="A5" i="1"/>
  <c r="A8" i="1" s="1"/>
  <c r="G58" i="1" l="1"/>
  <c r="G20" i="1"/>
  <c r="G31" i="1"/>
  <c r="G44" i="1"/>
  <c r="A9" i="1"/>
  <c r="A10" i="1" s="1"/>
  <c r="A11" i="1" s="1"/>
  <c r="A12" i="1" s="1"/>
  <c r="G39" i="1"/>
  <c r="G50" i="1"/>
  <c r="G6" i="1"/>
  <c r="G59" i="1" l="1"/>
  <c r="A13" i="1"/>
  <c r="A14" i="1" s="1"/>
  <c r="A15" i="1" s="1"/>
  <c r="A16" i="1" s="1"/>
  <c r="A17" i="1" s="1"/>
  <c r="A18" i="1" s="1"/>
  <c r="A19" i="1" l="1"/>
  <c r="A22" i="1" s="1"/>
  <c r="A23" i="1" s="1"/>
  <c r="A24" i="1" s="1"/>
  <c r="A25" i="1" s="1"/>
  <c r="A26" i="1" s="1"/>
  <c r="A27" i="1" s="1"/>
  <c r="A28" i="1" s="1"/>
  <c r="A29" i="1" s="1"/>
  <c r="A30" i="1" l="1"/>
  <c r="A33" i="1" s="1"/>
  <c r="A34" i="1" s="1"/>
  <c r="A35" i="1" s="1"/>
  <c r="A36" i="1" s="1"/>
  <c r="A37" i="1" s="1"/>
  <c r="A38" i="1" s="1"/>
  <c r="A41" i="1" s="1"/>
  <c r="A42" i="1" l="1"/>
  <c r="A43" i="1" s="1"/>
  <c r="A46" i="1" s="1"/>
  <c r="A47" i="1" s="1"/>
  <c r="A48" i="1" s="1"/>
  <c r="A49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<sst xmlns="http://schemas.openxmlformats.org/spreadsheetml/2006/main" count="151" uniqueCount="106">
  <si>
    <t>Item No.</t>
  </si>
  <si>
    <t>Item Description</t>
  </si>
  <si>
    <t>Spec No.</t>
  </si>
  <si>
    <t>Unit Measure</t>
  </si>
  <si>
    <t>Estimated Quantity</t>
  </si>
  <si>
    <t>Unit Price</t>
  </si>
  <si>
    <t>Total Price</t>
  </si>
  <si>
    <t>A</t>
  </si>
  <si>
    <t>STA</t>
  </si>
  <si>
    <t>EA</t>
  </si>
  <si>
    <t>HC 671</t>
  </si>
  <si>
    <t>Subtotal of A</t>
  </si>
  <si>
    <t>B</t>
  </si>
  <si>
    <t>LF</t>
  </si>
  <si>
    <t>SY</t>
  </si>
  <si>
    <t>Subtotal of B</t>
  </si>
  <si>
    <t>C</t>
  </si>
  <si>
    <t>MO</t>
  </si>
  <si>
    <t>HC 697</t>
  </si>
  <si>
    <t>Subtotal of C</t>
  </si>
  <si>
    <t>D</t>
  </si>
  <si>
    <t>ROADWAY</t>
  </si>
  <si>
    <t>HC 110</t>
  </si>
  <si>
    <t>CY</t>
  </si>
  <si>
    <t>HC 292</t>
  </si>
  <si>
    <t>TON</t>
  </si>
  <si>
    <t>GAL</t>
  </si>
  <si>
    <t>HC 312</t>
  </si>
  <si>
    <t>HC 340</t>
  </si>
  <si>
    <t>Subtotal of D</t>
  </si>
  <si>
    <t>E</t>
  </si>
  <si>
    <t>HC 164</t>
  </si>
  <si>
    <t>HC 591</t>
  </si>
  <si>
    <t>Subtotal of E</t>
  </si>
  <si>
    <t>F</t>
  </si>
  <si>
    <t>SIGNING AND PAVEMENT MARKINGS</t>
  </si>
  <si>
    <t>LS</t>
  </si>
  <si>
    <t>SITE PREPARATION</t>
  </si>
  <si>
    <t>HC 100</t>
  </si>
  <si>
    <t>HC 105</t>
  </si>
  <si>
    <t>HC 130</t>
  </si>
  <si>
    <t>AC</t>
  </si>
  <si>
    <t>HC 275</t>
  </si>
  <si>
    <t>HC 314</t>
  </si>
  <si>
    <t>STORM SEWER</t>
  </si>
  <si>
    <t>HC 108</t>
  </si>
  <si>
    <t>HC 464</t>
  </si>
  <si>
    <t>TXDOT 466</t>
  </si>
  <si>
    <t>TXDOT 467</t>
  </si>
  <si>
    <t>HC 636</t>
  </si>
  <si>
    <t>HC 666</t>
  </si>
  <si>
    <t>TRAFFIC CONTROL</t>
  </si>
  <si>
    <t>HC 694</t>
  </si>
  <si>
    <t>TXDOT 510</t>
  </si>
  <si>
    <t>STORM WATER POLLUTION PREVENTION</t>
  </si>
  <si>
    <t>HC 502</t>
  </si>
  <si>
    <t>PREPARING RIGHT-OF-WAY, IN ACCORDANCE WITH PLANS AND SPECIFICATIONS</t>
  </si>
  <si>
    <t>PROJECT SIGN, COMPLETE IN PLACE, IN ACCORDANCE WITH PLANS AND SPECIFICATIONS</t>
  </si>
  <si>
    <t>REMOVING BASE AND ASPHALT PAVEMENT (ALL DEPTHS) (ROADWAY AND DRIVEWAYS), IN ACCORDANCE WITH PLANS AND SPECIFICATIONS</t>
  </si>
  <si>
    <t>EXCAVATION (8") (FULL DEPTH RECONSTRUCTION)* (FROM EARTHWORK QUANTITIES) (WITH EXIST ASPHALT DRIVEWAYS), IN ACCORDANCE WITH PLANS AND SPECIFICATIONS</t>
  </si>
  <si>
    <t>BORROW, IN ACCORDANCE WITH PLANS AND SPECIFICATIONS</t>
  </si>
  <si>
    <t>SEEDING FOR EROSION CONTROL (HYDRO-MULCH SEEDING), COMPLETE IN PLACE, IN ACCORDANCE WITH PLANS AND SPECIFICATIONS</t>
  </si>
  <si>
    <t>CEMENT FOR SUBGRADE STABILIZATION (8") (5% BY DRY WT OR 30 LB/SY), COMPLETE IN PLACE, IN ACCORDANCE WITH PLANS AND SPECIFICATIONS</t>
  </si>
  <si>
    <t>MANIPULATION OF CEMENT FOR STABILIZED SUBGRADE (8 IN DEPTH), COMPLETE IN PLACE, IN ACCORDANCE WITH PLANS AND SPECIFICATIONS</t>
  </si>
  <si>
    <t>DENSE-GRADED HOT-MIX ASPHALT BASE COURSE (110 LB/SY*IN) (TY-B PG64-22) (8") (BLACK BASE), COMPLETE IN PLACE, IN ACCORDANCE WITH PLANS AND SPECIFICATIONS</t>
  </si>
  <si>
    <t>TACK COAT (SS-1H) (0.10 GAL/SY), COMPLETE IN PLACE, IN ACCORDANCE WITH PLANS AND SPECIFICATIONS</t>
  </si>
  <si>
    <t>EMULSIFIED ASPHALT PRIME COAT (SURFACE SEAL) (0.25 GAL/SY), COMPLETE IN PLACE, IN ACCORDANCE WITH PLANS AND SPECIFICATIONS</t>
  </si>
  <si>
    <t>3" DENSE-GRADED HOT-MIX ASPHALT SURFACE COURSE (TY-D SAC-B PG64-22) (110 LBS/SY*IN), COMPLETE IN PLACE, IN ACCORDANCE WITH PLANS AND SPECIFICATIONS (ROADWAY)</t>
  </si>
  <si>
    <t>3" DENSE-GRADED HOT-MIX ASPHALT SURFACE COURSE (TY-D SAC-B PG64-22) (110 LBS/SY*IN), COMPLETE IN PLACE, IN ACCORDANCE WITH PLANS AND SPECIFICATIONS (DRIVEWAY)</t>
  </si>
  <si>
    <t>CRUSHED CONCRETE BASE COURSE (8") (DRIVEWAY), COMPLETE IN PLACE, IN ACCORDANCE WITH PLANS AND SPECIFICATIONS</t>
  </si>
  <si>
    <t>REMOVING STRUCTURES (REINFORCED CONCRETE PIPE) (SIZE VARIES), COMPLETE IN PLACE, IN ACCORDANCE WITH PLANS AND SPECIFICATIONS</t>
  </si>
  <si>
    <t>REMOVING STRUCTURES (PLASTIC PIPE) (SIZE VARIES), COMPLETE IN PLACE, IN ACCORDANCE WITH PLANS AND SPECIFICATIONS</t>
  </si>
  <si>
    <t>REINFORCED CONCRETE PIPE (CIRCULAR) (18 IN) (CL III), COMPLETE IN PLACE, IN ACCORDANCE WITH PLANS AND SPECIFICATIONS</t>
  </si>
  <si>
    <t>REINFORCED CONCRETE PIPE (CIRCULAR) (24 IN) (CL III), COMPLETE IN PLACE, IN ACCORDANCE WITH PLANS AND SPECIFICATIONS</t>
  </si>
  <si>
    <t>REINFORCED CONCRETE PIPE (CIRCULAR) (30 IN) (CL III), COMPLETE IN PLACE, IN ACCORDANCE WITH PLANS AND SPECIFICATIONS</t>
  </si>
  <si>
    <t>HEADWALL (CH-FW-0) (60"), COMPLETE IN PLACE, IN ACCORDANCE WITH PLANS AND SPECIFICATIONS</t>
  </si>
  <si>
    <t>SET (TY II) (18 IN) (RCP) (4:1) (C), COMPLETE IN PLACE, IN ACCORDANCE WITH PLANS AND SPECIFICATIONS</t>
  </si>
  <si>
    <t>SET (TY II) (24 IN) (RCP) (4:1) (C), COMPLETE IN PLACE, IN ACCORDANCE WITH PLANS AND SPECIFICATIONS</t>
  </si>
  <si>
    <t>SET (TY II) (36 IN) (RCP) (4:1) (C), COMPLETE IN PLACE, IN ACCORDANCE WITH PLANS AND SPECIFICATIONS</t>
  </si>
  <si>
    <t>TRAFFIC SIGNS, ROADSIDE SIGNS, AND MAILBOXES (REMOVE AND DISPOSAL), IN ACCORDANCE WITH PLANS AND SPECIFICATIONS</t>
  </si>
  <si>
    <t>ALUMINUM SIGNS, COMPLETE IN PLACE, IN ACCORDANCE WITH PLANS AND SPECIFICATIONS</t>
  </si>
  <si>
    <t>RETROREFLECTORIZED PAVEMENT MARKINGS (TYPE I) (4 IN, WHITE, SOLID, THERMOPLASTIC) (90 MIL), COMPLETE IN PLACE, IN ACCORDANCE WITH PLANS AND SPECIFICATIONS</t>
  </si>
  <si>
    <t>RETROREFLECTORIZED PAVEMENT MARKINGS (TYPE I) (24 IN, WHITE, SOLID, THERMOPLASTIC) (90 MIL), COMPLETE IN PLACE, IN ACCORDANCE WITH PLANS AND SPECIFICATIONS</t>
  </si>
  <si>
    <t>RETROREFLECTORIZED PAVEMENT MARKINGS (TYPE I) (4 IN, YELLOW, SOLID, THERMOPLASTIC) (90 MIL), COMPLETE IN PLACE, IN ACCORDANCE WITH PLANS AND SPECIFICATIONS</t>
  </si>
  <si>
    <t>RETROREFLECTORIZED PAVEMENT MARKINGS (TYPE I) (4 IN, YELLOW, DASHED, THERMOPLASTIC) (90 MIL), COMPLETE IN PLACE, IN ACCORDANCE WITH PLANS AND SPECIFICATIONS</t>
  </si>
  <si>
    <t>TEMPORARY TRAFFIC CONTROL, COMPLETE IN PLACE, IN ACCORDANCE WITH PLANS AND SPECIFICATIONS</t>
  </si>
  <si>
    <t>CONSTRUCTING DETOURS (TEMP. PAVEMENT WIDENING) (2 IN. HOT MIX ASPHALT AND 6" STABILIZED BASE), COMPLETE IN PLACE, IN ACCORDANCE WITH PLANS AND SPECIFICATIONS</t>
  </si>
  <si>
    <t>ONE-WAY TRAFFIC CONTROL (PORTABLE TRAFFIC SIGNAL METHOD), COMPLETE IN PLACE, IN ACCORDANCE WITH PLANS AND SPECIFICATIONS</t>
  </si>
  <si>
    <t>ROCK FILTER DAM (TYPE 2) (INSTALLATION 60%, REMOVAL 40%), COMPLETE IN PLACE, IN ACCORDANCE WITH PLANS AND SPECIFICATIONS</t>
  </si>
  <si>
    <t>TEMPORARY SEDIMENT-CONTROL FENCE (INSTALLATION 60%, REMOVAL 40%), COMPLETE IN PLACE, IN ACCORDANCE WITH PLANS AND SPECIFICATIONS</t>
  </si>
  <si>
    <t>CONCRETE TRUCK WASHOUT (INSTALLATION 60%, REMOVAL 40%), COMPLETE IN PLACE, IN ACCORDANCE WITH PLANS AND SPECIFICATIONS</t>
  </si>
  <si>
    <t>SWPPP MONITORING AND DOCUMENTATION, COMPLETE IN PLACE, IN ACCORDANCE WITH PLANS AND SPECIFICATIONS</t>
  </si>
  <si>
    <t>EXTRA WORK ITEMS</t>
  </si>
  <si>
    <t>G</t>
  </si>
  <si>
    <t>GRAND TOTAL (Items A-G)</t>
  </si>
  <si>
    <t>EXTRA EXCAVATION (HAND)</t>
  </si>
  <si>
    <t>EXTRA EXCAVATION (MACHINE)</t>
  </si>
  <si>
    <t>EXTRA LABOR (SKILLED)</t>
  </si>
  <si>
    <t>EXTRA LABOR (UNSKILLED)</t>
  </si>
  <si>
    <t>EXTRA CEMENT STABILIZED SAND BACKFILL</t>
  </si>
  <si>
    <t>REMOVE AND REPLACE STANDARD MAILBOX</t>
  </si>
  <si>
    <t>MH</t>
  </si>
  <si>
    <t>Subtotal of F</t>
  </si>
  <si>
    <t>Subtotal of G</t>
  </si>
  <si>
    <t>BID 26-009 MATHIS RD
BID ITEM LIST</t>
  </si>
  <si>
    <t>Vendor:________________________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</si>
</sst>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&quot;$&quot;#,##0.00;\(&quot;$&quot;#,##0.00\);&quot;$&quot;;@"/>
    <numFmt numFmtId="167" formatCode="0.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u/>
      <sz val="16"/>
      <name val="Aptos Narrow"/>
      <family val="2"/>
      <scheme val="minor"/>
    </font>
    <font>
      <sz val="16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44" fontId="3" fillId="0" borderId="12" xfId="1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wrapText="1"/>
    </xf>
    <xf numFmtId="0" fontId="3" fillId="0" borderId="17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vertical="center"/>
    </xf>
    <xf numFmtId="3" fontId="4" fillId="0" borderId="16" xfId="0" applyNumberFormat="1" applyFont="1" applyBorder="1" applyAlignment="1" applyProtection="1">
      <alignment horizontal="right" vertical="center"/>
      <protection locked="0"/>
    </xf>
    <xf numFmtId="1" fontId="3" fillId="0" borderId="14" xfId="0" applyNumberFormat="1" applyFont="1" applyBorder="1" applyAlignment="1">
      <alignment horizontal="center" vertical="center" wrapText="1"/>
    </xf>
    <xf numFmtId="44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4" xfId="0" applyNumberFormat="1" applyFont="1" applyBorder="1" applyAlignment="1">
      <alignment horizontal="center" vertical="center" wrapText="1"/>
    </xf>
    <xf numFmtId="44" fontId="3" fillId="0" borderId="26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3" fontId="4" fillId="0" borderId="20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horizontal="right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 wrapText="1"/>
    </xf>
    <xf numFmtId="44" fontId="3" fillId="0" borderId="22" xfId="1" applyFont="1" applyFill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" vertical="center" wrapText="1"/>
    </xf>
    <xf numFmtId="44" fontId="3" fillId="0" borderId="24" xfId="1" applyFont="1" applyFill="1" applyBorder="1" applyAlignment="1" applyProtection="1">
      <alignment vertical="center"/>
      <protection locked="0"/>
    </xf>
    <xf numFmtId="3" fontId="4" fillId="0" borderId="25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/>
    <xf numFmtId="3" fontId="4" fillId="0" borderId="16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center" vertical="center" wrapText="1"/>
    </xf>
    <xf numFmtId="4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left" vertical="center" wrapText="1"/>
    </xf>
    <xf numFmtId="44" fontId="3" fillId="0" borderId="23" xfId="0" applyNumberFormat="1" applyFont="1" applyBorder="1" applyAlignment="1" applyProtection="1">
      <alignment horizontal="center" vertical="center"/>
      <protection locked="0"/>
    </xf>
    <xf numFmtId="3" fontId="3" fillId="0" borderId="15" xfId="0" applyNumberFormat="1" applyFont="1" applyBorder="1" applyAlignment="1">
      <alignment horizontal="center" vertical="center" wrapText="1"/>
    </xf>
    <xf numFmtId="44" fontId="3" fillId="0" borderId="22" xfId="0" applyNumberFormat="1" applyFont="1" applyBorder="1" applyAlignment="1" applyProtection="1">
      <alignment horizontal="center" vertical="center"/>
      <protection locked="0"/>
    </xf>
    <xf numFmtId="44" fontId="3" fillId="0" borderId="28" xfId="0" applyNumberFormat="1" applyFont="1" applyBorder="1" applyAlignment="1" applyProtection="1">
      <alignment horizontal="center" vertical="center"/>
      <protection locked="0"/>
    </xf>
    <xf numFmtId="44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wrapText="1"/>
    </xf>
    <xf numFmtId="0" fontId="3" fillId="0" borderId="30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7" fillId="0" borderId="14" xfId="0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left" vertical="center" wrapText="1"/>
    </xf>
    <xf numFmtId="0" fontId="3" fillId="0" borderId="14" xfId="0" quotePrefix="1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left" vertical="center" indent="1"/>
    </xf>
    <xf numFmtId="166" fontId="3" fillId="0" borderId="18" xfId="0" applyNumberFormat="1" applyFont="1" applyBorder="1" applyAlignment="1">
      <alignment horizontal="left" vertical="center" indent="1"/>
    </xf>
    <xf numFmtId="166" fontId="3" fillId="0" borderId="21" xfId="0" applyNumberFormat="1" applyFont="1" applyBorder="1" applyAlignment="1">
      <alignment horizontal="left" vertical="center" indent="1"/>
    </xf>
    <xf numFmtId="166" fontId="4" fillId="0" borderId="1" xfId="1" applyNumberFormat="1" applyFont="1" applyFill="1" applyBorder="1" applyAlignment="1">
      <alignment horizontal="left" vertical="center" indent="1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7" fontId="3" fillId="0" borderId="14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B3D1-5761-464F-8F8D-8BD1C84D82E7}">
  <sheetPr>
    <pageSetUpPr fitToPage="1"/>
  </sheetPr>
  <dimension ref="A1:G59"/>
  <sheetViews>
    <sheetView tabSelected="1" topLeftCell="A43" zoomScale="70" zoomScaleNormal="70" workbookViewId="0">
      <selection activeCell="G58" sqref="G58"/>
    </sheetView>
  </sheetViews>
  <sheetFormatPr defaultColWidth="9.109375" defaultRowHeight="21" x14ac:dyDescent="0.4"/>
  <cols>
    <col min="1" max="1" width="9.109375" style="58"/>
    <col min="2" max="2" width="95.88671875" style="59" customWidth="1"/>
    <col min="3" max="3" width="13.44140625" style="60" customWidth="1"/>
    <col min="4" max="4" width="10.6640625" style="60" customWidth="1"/>
    <col min="5" max="5" width="14.109375" style="60" customWidth="1"/>
    <col min="6" max="6" width="16.33203125" style="60" customWidth="1"/>
    <col min="7" max="7" width="24.44140625" style="60" customWidth="1"/>
    <col min="8" max="16384" width="9.109375" style="5"/>
  </cols>
  <sheetData>
    <row r="1" spans="1:7" ht="42.6" thickBot="1" x14ac:dyDescent="0.45">
      <c r="A1" s="2"/>
      <c r="B1" s="3" t="s">
        <v>104</v>
      </c>
      <c r="C1" s="4"/>
      <c r="D1" s="4"/>
      <c r="E1" s="4"/>
      <c r="F1" s="81" t="s">
        <v>105</v>
      </c>
      <c r="G1" s="82"/>
    </row>
    <row r="2" spans="1:7" ht="42.6" thickBot="1" x14ac:dyDescent="0.45">
      <c r="A2" s="6" t="s">
        <v>0</v>
      </c>
      <c r="B2" s="7" t="s">
        <v>1</v>
      </c>
      <c r="C2" s="8" t="s">
        <v>2</v>
      </c>
      <c r="D2" s="1" t="s">
        <v>3</v>
      </c>
      <c r="E2" s="9" t="s">
        <v>4</v>
      </c>
      <c r="F2" s="10" t="s">
        <v>5</v>
      </c>
      <c r="G2" s="11" t="s">
        <v>6</v>
      </c>
    </row>
    <row r="3" spans="1:7" x14ac:dyDescent="0.4">
      <c r="A3" s="64" t="s">
        <v>7</v>
      </c>
      <c r="B3" s="72" t="s">
        <v>37</v>
      </c>
      <c r="C3" s="72"/>
      <c r="D3" s="72"/>
      <c r="E3" s="73"/>
      <c r="F3" s="87"/>
      <c r="G3" s="88"/>
    </row>
    <row r="4" spans="1:7" ht="42" customHeight="1" x14ac:dyDescent="0.4">
      <c r="A4" s="13">
        <v>1</v>
      </c>
      <c r="B4" s="14" t="s">
        <v>56</v>
      </c>
      <c r="C4" s="15" t="s">
        <v>38</v>
      </c>
      <c r="D4" s="15" t="s">
        <v>8</v>
      </c>
      <c r="E4" s="89">
        <v>112.1387</v>
      </c>
      <c r="F4" s="17"/>
      <c r="G4" s="67">
        <f>ROUND(SUM(E4*F4),2)</f>
        <v>0</v>
      </c>
    </row>
    <row r="5" spans="1:7" ht="42" customHeight="1" x14ac:dyDescent="0.4">
      <c r="A5" s="13">
        <f t="shared" ref="A5" si="0">A4+1</f>
        <v>2</v>
      </c>
      <c r="B5" s="18" t="s">
        <v>57</v>
      </c>
      <c r="C5" s="19" t="s">
        <v>10</v>
      </c>
      <c r="D5" s="19" t="s">
        <v>9</v>
      </c>
      <c r="E5" s="20">
        <v>2</v>
      </c>
      <c r="F5" s="17"/>
      <c r="G5" s="67">
        <f>ROUND(SUM(E5*F5),2)</f>
        <v>0</v>
      </c>
    </row>
    <row r="6" spans="1:7" ht="21.6" thickBot="1" x14ac:dyDescent="0.45">
      <c r="A6" s="21"/>
      <c r="B6" s="22"/>
      <c r="C6" s="23"/>
      <c r="D6" s="23"/>
      <c r="E6" s="24"/>
      <c r="F6" s="25" t="s">
        <v>11</v>
      </c>
      <c r="G6" s="68">
        <f>SUM(G4:G5)</f>
        <v>0</v>
      </c>
    </row>
    <row r="7" spans="1:7" x14ac:dyDescent="0.4">
      <c r="A7" s="64" t="s">
        <v>12</v>
      </c>
      <c r="B7" s="71" t="s">
        <v>21</v>
      </c>
      <c r="C7" s="71"/>
      <c r="D7" s="71"/>
      <c r="E7" s="71"/>
      <c r="F7" s="85"/>
      <c r="G7" s="86"/>
    </row>
    <row r="8" spans="1:7" ht="42" customHeight="1" x14ac:dyDescent="0.4">
      <c r="A8" s="13">
        <f>A5+1</f>
        <v>3</v>
      </c>
      <c r="B8" s="42" t="s">
        <v>58</v>
      </c>
      <c r="C8" s="19" t="s">
        <v>39</v>
      </c>
      <c r="D8" s="19" t="s">
        <v>14</v>
      </c>
      <c r="E8" s="26">
        <v>34230</v>
      </c>
      <c r="F8" s="27"/>
      <c r="G8" s="67">
        <f t="shared" ref="G8:G19" si="1">ROUND(SUM(E8*F8),2)</f>
        <v>0</v>
      </c>
    </row>
    <row r="9" spans="1:7" ht="63" customHeight="1" x14ac:dyDescent="0.4">
      <c r="A9" s="13">
        <f>A8+1</f>
        <v>4</v>
      </c>
      <c r="B9" s="14" t="s">
        <v>59</v>
      </c>
      <c r="C9" s="19" t="s">
        <v>22</v>
      </c>
      <c r="D9" s="19" t="s">
        <v>23</v>
      </c>
      <c r="E9" s="20">
        <v>11236</v>
      </c>
      <c r="F9" s="27"/>
      <c r="G9" s="67">
        <f t="shared" si="1"/>
        <v>0</v>
      </c>
    </row>
    <row r="10" spans="1:7" ht="28.5" customHeight="1" x14ac:dyDescent="0.4">
      <c r="A10" s="13">
        <f t="shared" ref="A10:A11" si="2">A9+1</f>
        <v>5</v>
      </c>
      <c r="B10" s="42" t="s">
        <v>60</v>
      </c>
      <c r="C10" s="19" t="s">
        <v>40</v>
      </c>
      <c r="D10" s="19" t="s">
        <v>23</v>
      </c>
      <c r="E10" s="20">
        <v>1809</v>
      </c>
      <c r="F10" s="27"/>
      <c r="G10" s="67">
        <f t="shared" si="1"/>
        <v>0</v>
      </c>
    </row>
    <row r="11" spans="1:7" ht="42" customHeight="1" x14ac:dyDescent="0.4">
      <c r="A11" s="13">
        <f t="shared" si="2"/>
        <v>6</v>
      </c>
      <c r="B11" s="42" t="s">
        <v>61</v>
      </c>
      <c r="C11" s="19" t="s">
        <v>31</v>
      </c>
      <c r="D11" s="19" t="s">
        <v>41</v>
      </c>
      <c r="E11" s="28">
        <v>12.8</v>
      </c>
      <c r="F11" s="27"/>
      <c r="G11" s="67">
        <f t="shared" si="1"/>
        <v>0</v>
      </c>
    </row>
    <row r="12" spans="1:7" ht="42" customHeight="1" x14ac:dyDescent="0.4">
      <c r="A12" s="13">
        <f t="shared" ref="A12:A19" si="3">A11+1</f>
        <v>7</v>
      </c>
      <c r="B12" s="42" t="s">
        <v>62</v>
      </c>
      <c r="C12" s="19" t="s">
        <v>42</v>
      </c>
      <c r="D12" s="19" t="s">
        <v>25</v>
      </c>
      <c r="E12" s="26">
        <v>553</v>
      </c>
      <c r="F12" s="27"/>
      <c r="G12" s="67">
        <f t="shared" si="1"/>
        <v>0</v>
      </c>
    </row>
    <row r="13" spans="1:7" ht="42" customHeight="1" x14ac:dyDescent="0.4">
      <c r="A13" s="13">
        <f t="shared" si="3"/>
        <v>8</v>
      </c>
      <c r="B13" s="42" t="s">
        <v>63</v>
      </c>
      <c r="C13" s="19" t="s">
        <v>42</v>
      </c>
      <c r="D13" s="19" t="s">
        <v>14</v>
      </c>
      <c r="E13" s="16">
        <v>36856.329999999994</v>
      </c>
      <c r="F13" s="29"/>
      <c r="G13" s="67">
        <f t="shared" si="1"/>
        <v>0</v>
      </c>
    </row>
    <row r="14" spans="1:7" ht="63" customHeight="1" x14ac:dyDescent="0.4">
      <c r="A14" s="13">
        <f t="shared" si="3"/>
        <v>9</v>
      </c>
      <c r="B14" s="42" t="s">
        <v>64</v>
      </c>
      <c r="C14" s="19" t="s">
        <v>24</v>
      </c>
      <c r="D14" s="19" t="s">
        <v>25</v>
      </c>
      <c r="E14" s="20">
        <v>16216.8</v>
      </c>
      <c r="F14" s="29"/>
      <c r="G14" s="67">
        <f t="shared" si="1"/>
        <v>0</v>
      </c>
    </row>
    <row r="15" spans="1:7" ht="42" customHeight="1" x14ac:dyDescent="0.4">
      <c r="A15" s="13">
        <f t="shared" si="3"/>
        <v>10</v>
      </c>
      <c r="B15" s="42" t="s">
        <v>65</v>
      </c>
      <c r="C15" s="19" t="s">
        <v>27</v>
      </c>
      <c r="D15" s="19" t="s">
        <v>26</v>
      </c>
      <c r="E15" s="20">
        <v>3613</v>
      </c>
      <c r="F15" s="29"/>
      <c r="G15" s="67">
        <f t="shared" si="1"/>
        <v>0</v>
      </c>
    </row>
    <row r="16" spans="1:7" ht="42" customHeight="1" x14ac:dyDescent="0.4">
      <c r="A16" s="13">
        <f t="shared" si="3"/>
        <v>11</v>
      </c>
      <c r="B16" s="42" t="s">
        <v>66</v>
      </c>
      <c r="C16" s="19" t="s">
        <v>43</v>
      </c>
      <c r="D16" s="19" t="s">
        <v>26</v>
      </c>
      <c r="E16" s="20">
        <v>9690</v>
      </c>
      <c r="F16" s="29"/>
      <c r="G16" s="67">
        <f t="shared" si="1"/>
        <v>0</v>
      </c>
    </row>
    <row r="17" spans="1:7" ht="63" customHeight="1" x14ac:dyDescent="0.4">
      <c r="A17" s="13">
        <f t="shared" si="3"/>
        <v>12</v>
      </c>
      <c r="B17" s="42" t="s">
        <v>67</v>
      </c>
      <c r="C17" s="19" t="s">
        <v>28</v>
      </c>
      <c r="D17" s="19" t="s">
        <v>25</v>
      </c>
      <c r="E17" s="26">
        <v>5648</v>
      </c>
      <c r="F17" s="29"/>
      <c r="G17" s="67">
        <f t="shared" si="1"/>
        <v>0</v>
      </c>
    </row>
    <row r="18" spans="1:7" ht="63" customHeight="1" x14ac:dyDescent="0.4">
      <c r="A18" s="13">
        <f t="shared" si="3"/>
        <v>13</v>
      </c>
      <c r="B18" s="42" t="s">
        <v>68</v>
      </c>
      <c r="C18" s="19" t="s">
        <v>28</v>
      </c>
      <c r="D18" s="19" t="s">
        <v>25</v>
      </c>
      <c r="E18" s="20">
        <v>314.2</v>
      </c>
      <c r="F18" s="29"/>
      <c r="G18" s="67">
        <f t="shared" si="1"/>
        <v>0</v>
      </c>
    </row>
    <row r="19" spans="1:7" ht="42" customHeight="1" x14ac:dyDescent="0.4">
      <c r="A19" s="13">
        <f t="shared" si="3"/>
        <v>14</v>
      </c>
      <c r="B19" s="42" t="s">
        <v>69</v>
      </c>
      <c r="C19" s="19" t="s">
        <v>24</v>
      </c>
      <c r="D19" s="19" t="s">
        <v>14</v>
      </c>
      <c r="E19" s="28">
        <v>1904.1</v>
      </c>
      <c r="F19" s="27"/>
      <c r="G19" s="67">
        <f t="shared" si="1"/>
        <v>0</v>
      </c>
    </row>
    <row r="20" spans="1:7" ht="21.6" thickBot="1" x14ac:dyDescent="0.45">
      <c r="A20" s="30"/>
      <c r="B20" s="31"/>
      <c r="C20" s="32"/>
      <c r="D20" s="32"/>
      <c r="E20" s="33"/>
      <c r="F20" s="34" t="s">
        <v>15</v>
      </c>
      <c r="G20" s="69">
        <f>SUM(G8:G19)</f>
        <v>0</v>
      </c>
    </row>
    <row r="21" spans="1:7" x14ac:dyDescent="0.4">
      <c r="A21" s="64" t="s">
        <v>16</v>
      </c>
      <c r="B21" s="71" t="s">
        <v>44</v>
      </c>
      <c r="C21" s="71"/>
      <c r="D21" s="71"/>
      <c r="E21" s="83"/>
      <c r="F21" s="84"/>
      <c r="G21" s="80"/>
    </row>
    <row r="22" spans="1:7" ht="42" customHeight="1" x14ac:dyDescent="0.4">
      <c r="A22" s="13">
        <f>A19+1</f>
        <v>15</v>
      </c>
      <c r="B22" s="42" t="s">
        <v>70</v>
      </c>
      <c r="C22" s="35" t="s">
        <v>45</v>
      </c>
      <c r="D22" s="19" t="s">
        <v>13</v>
      </c>
      <c r="E22" s="36">
        <v>994</v>
      </c>
      <c r="F22" s="37"/>
      <c r="G22" s="67">
        <f t="shared" ref="G22:G30" si="4">ROUND(SUM(E22*F22),2)</f>
        <v>0</v>
      </c>
    </row>
    <row r="23" spans="1:7" ht="42" customHeight="1" x14ac:dyDescent="0.4">
      <c r="A23" s="13">
        <f t="shared" ref="A23:A29" si="5">A22+1</f>
        <v>16</v>
      </c>
      <c r="B23" s="48" t="s">
        <v>71</v>
      </c>
      <c r="C23" s="19" t="s">
        <v>45</v>
      </c>
      <c r="D23" s="19" t="s">
        <v>13</v>
      </c>
      <c r="E23" s="38">
        <v>46</v>
      </c>
      <c r="F23" s="37"/>
      <c r="G23" s="67">
        <f t="shared" si="4"/>
        <v>0</v>
      </c>
    </row>
    <row r="24" spans="1:7" ht="42" customHeight="1" x14ac:dyDescent="0.4">
      <c r="A24" s="13">
        <f t="shared" si="5"/>
        <v>17</v>
      </c>
      <c r="B24" s="48" t="s">
        <v>72</v>
      </c>
      <c r="C24" s="19" t="s">
        <v>46</v>
      </c>
      <c r="D24" s="19" t="s">
        <v>13</v>
      </c>
      <c r="E24" s="38">
        <v>598</v>
      </c>
      <c r="F24" s="37"/>
      <c r="G24" s="67">
        <f t="shared" si="4"/>
        <v>0</v>
      </c>
    </row>
    <row r="25" spans="1:7" ht="42" customHeight="1" x14ac:dyDescent="0.4">
      <c r="A25" s="13">
        <f t="shared" si="5"/>
        <v>18</v>
      </c>
      <c r="B25" s="14" t="s">
        <v>73</v>
      </c>
      <c r="C25" s="19" t="s">
        <v>46</v>
      </c>
      <c r="D25" s="19" t="s">
        <v>13</v>
      </c>
      <c r="E25" s="38">
        <v>358</v>
      </c>
      <c r="F25" s="39"/>
      <c r="G25" s="67">
        <f t="shared" si="4"/>
        <v>0</v>
      </c>
    </row>
    <row r="26" spans="1:7" ht="42" customHeight="1" x14ac:dyDescent="0.4">
      <c r="A26" s="13">
        <f t="shared" si="5"/>
        <v>19</v>
      </c>
      <c r="B26" s="14" t="s">
        <v>74</v>
      </c>
      <c r="C26" s="19" t="s">
        <v>46</v>
      </c>
      <c r="D26" s="19" t="s">
        <v>13</v>
      </c>
      <c r="E26" s="38">
        <v>84</v>
      </c>
      <c r="F26" s="39"/>
      <c r="G26" s="67">
        <f t="shared" si="4"/>
        <v>0</v>
      </c>
    </row>
    <row r="27" spans="1:7" ht="42" customHeight="1" x14ac:dyDescent="0.4">
      <c r="A27" s="13">
        <f t="shared" si="5"/>
        <v>20</v>
      </c>
      <c r="B27" s="14" t="s">
        <v>75</v>
      </c>
      <c r="C27" s="19" t="s">
        <v>47</v>
      </c>
      <c r="D27" s="19" t="s">
        <v>9</v>
      </c>
      <c r="E27" s="38">
        <v>2</v>
      </c>
      <c r="F27" s="39"/>
      <c r="G27" s="67">
        <f t="shared" si="4"/>
        <v>0</v>
      </c>
    </row>
    <row r="28" spans="1:7" ht="42" customHeight="1" x14ac:dyDescent="0.4">
      <c r="A28" s="13">
        <f t="shared" si="5"/>
        <v>21</v>
      </c>
      <c r="B28" s="14" t="s">
        <v>76</v>
      </c>
      <c r="C28" s="19" t="s">
        <v>48</v>
      </c>
      <c r="D28" s="19" t="s">
        <v>9</v>
      </c>
      <c r="E28" s="38">
        <v>4</v>
      </c>
      <c r="F28" s="39"/>
      <c r="G28" s="67">
        <f t="shared" si="4"/>
        <v>0</v>
      </c>
    </row>
    <row r="29" spans="1:7" ht="42" customHeight="1" x14ac:dyDescent="0.4">
      <c r="A29" s="13">
        <f t="shared" si="5"/>
        <v>22</v>
      </c>
      <c r="B29" s="14" t="s">
        <v>77</v>
      </c>
      <c r="C29" s="19" t="s">
        <v>48</v>
      </c>
      <c r="D29" s="19" t="s">
        <v>9</v>
      </c>
      <c r="E29" s="38">
        <v>12</v>
      </c>
      <c r="F29" s="39"/>
      <c r="G29" s="67">
        <f t="shared" si="4"/>
        <v>0</v>
      </c>
    </row>
    <row r="30" spans="1:7" ht="42" customHeight="1" x14ac:dyDescent="0.4">
      <c r="A30" s="13">
        <f>A29+1</f>
        <v>23</v>
      </c>
      <c r="B30" s="14" t="s">
        <v>78</v>
      </c>
      <c r="C30" s="19" t="s">
        <v>48</v>
      </c>
      <c r="D30" s="19" t="s">
        <v>9</v>
      </c>
      <c r="E30" s="38">
        <v>4</v>
      </c>
      <c r="F30" s="39"/>
      <c r="G30" s="67">
        <f t="shared" si="4"/>
        <v>0</v>
      </c>
    </row>
    <row r="31" spans="1:7" ht="21.6" thickBot="1" x14ac:dyDescent="0.45">
      <c r="A31" s="21"/>
      <c r="B31" s="22"/>
      <c r="C31" s="23"/>
      <c r="D31" s="23"/>
      <c r="E31" s="40"/>
      <c r="F31" s="41" t="s">
        <v>19</v>
      </c>
      <c r="G31" s="68">
        <f>SUM(G22:G30)</f>
        <v>0</v>
      </c>
    </row>
    <row r="32" spans="1:7" ht="21" customHeight="1" x14ac:dyDescent="0.4">
      <c r="A32" s="64" t="s">
        <v>20</v>
      </c>
      <c r="B32" s="71" t="s">
        <v>35</v>
      </c>
      <c r="C32" s="71"/>
      <c r="D32" s="71"/>
      <c r="E32" s="83"/>
      <c r="F32" s="84"/>
      <c r="G32" s="80"/>
    </row>
    <row r="33" spans="1:7" ht="56.25" customHeight="1" x14ac:dyDescent="0.4">
      <c r="A33" s="13">
        <f>A30+1</f>
        <v>24</v>
      </c>
      <c r="B33" s="14" t="s">
        <v>79</v>
      </c>
      <c r="C33" s="15" t="s">
        <v>55</v>
      </c>
      <c r="D33" s="15" t="s">
        <v>9</v>
      </c>
      <c r="E33" s="20">
        <v>42</v>
      </c>
      <c r="F33" s="17"/>
      <c r="G33" s="67">
        <f t="shared" ref="G33:G38" si="6">ROUND(SUM(E33*F33),2)</f>
        <v>0</v>
      </c>
    </row>
    <row r="34" spans="1:7" ht="55.5" customHeight="1" x14ac:dyDescent="0.4">
      <c r="A34" s="13">
        <f t="shared" ref="A34:A38" si="7">A33+1</f>
        <v>25</v>
      </c>
      <c r="B34" s="14" t="s">
        <v>80</v>
      </c>
      <c r="C34" s="15" t="s">
        <v>49</v>
      </c>
      <c r="D34" s="15" t="s">
        <v>9</v>
      </c>
      <c r="E34" s="20">
        <v>42</v>
      </c>
      <c r="F34" s="17"/>
      <c r="G34" s="67">
        <f t="shared" si="6"/>
        <v>0</v>
      </c>
    </row>
    <row r="35" spans="1:7" ht="63" customHeight="1" x14ac:dyDescent="0.4">
      <c r="A35" s="13">
        <f>A34+1</f>
        <v>26</v>
      </c>
      <c r="B35" s="61" t="s">
        <v>81</v>
      </c>
      <c r="C35" s="66" t="s">
        <v>50</v>
      </c>
      <c r="D35" s="66" t="s">
        <v>13</v>
      </c>
      <c r="E35" s="16">
        <v>22037.71</v>
      </c>
      <c r="F35" s="17"/>
      <c r="G35" s="67">
        <f t="shared" si="6"/>
        <v>0</v>
      </c>
    </row>
    <row r="36" spans="1:7" ht="66.75" customHeight="1" x14ac:dyDescent="0.4">
      <c r="A36" s="13">
        <f>A35+1</f>
        <v>27</v>
      </c>
      <c r="B36" s="48" t="s">
        <v>82</v>
      </c>
      <c r="C36" s="19" t="s">
        <v>50</v>
      </c>
      <c r="D36" s="19" t="s">
        <v>13</v>
      </c>
      <c r="E36" s="20">
        <v>30</v>
      </c>
      <c r="F36" s="17"/>
      <c r="G36" s="67">
        <f t="shared" si="6"/>
        <v>0</v>
      </c>
    </row>
    <row r="37" spans="1:7" ht="68.25" customHeight="1" x14ac:dyDescent="0.4">
      <c r="A37" s="13">
        <f>A36+1</f>
        <v>28</v>
      </c>
      <c r="B37" s="62" t="s">
        <v>83</v>
      </c>
      <c r="C37" s="19" t="s">
        <v>50</v>
      </c>
      <c r="D37" s="19" t="s">
        <v>13</v>
      </c>
      <c r="E37" s="16">
        <v>10249.76</v>
      </c>
      <c r="F37" s="17"/>
      <c r="G37" s="67">
        <f t="shared" si="6"/>
        <v>0</v>
      </c>
    </row>
    <row r="38" spans="1:7" ht="66" customHeight="1" x14ac:dyDescent="0.4">
      <c r="A38" s="13">
        <f t="shared" si="7"/>
        <v>29</v>
      </c>
      <c r="B38" s="42" t="s">
        <v>84</v>
      </c>
      <c r="C38" s="43" t="s">
        <v>50</v>
      </c>
      <c r="D38" s="19" t="s">
        <v>13</v>
      </c>
      <c r="E38" s="16">
        <v>6980.8799999999992</v>
      </c>
      <c r="F38" s="17"/>
      <c r="G38" s="67">
        <f t="shared" si="6"/>
        <v>0</v>
      </c>
    </row>
    <row r="39" spans="1:7" ht="21" customHeight="1" thickBot="1" x14ac:dyDescent="0.45">
      <c r="A39" s="30"/>
      <c r="B39" s="31"/>
      <c r="C39" s="44"/>
      <c r="D39" s="32"/>
      <c r="E39" s="24"/>
      <c r="F39" s="45" t="s">
        <v>29</v>
      </c>
      <c r="G39" s="68">
        <f>SUM(G33:G38)</f>
        <v>0</v>
      </c>
    </row>
    <row r="40" spans="1:7" ht="21.75" customHeight="1" x14ac:dyDescent="0.4">
      <c r="A40" s="65" t="s">
        <v>30</v>
      </c>
      <c r="B40" s="71" t="s">
        <v>51</v>
      </c>
      <c r="C40" s="71"/>
      <c r="D40" s="71"/>
      <c r="E40" s="83"/>
      <c r="F40" s="75"/>
      <c r="G40" s="76"/>
    </row>
    <row r="41" spans="1:7" ht="42" x14ac:dyDescent="0.4">
      <c r="A41" s="13">
        <f>A38+1</f>
        <v>30</v>
      </c>
      <c r="B41" s="63" t="s">
        <v>85</v>
      </c>
      <c r="C41" s="15" t="s">
        <v>52</v>
      </c>
      <c r="D41" s="15" t="s">
        <v>17</v>
      </c>
      <c r="E41" s="46">
        <v>9</v>
      </c>
      <c r="F41" s="47"/>
      <c r="G41" s="67">
        <f t="shared" ref="G41:G43" si="8">ROUND(SUM(E41*F41),2)</f>
        <v>0</v>
      </c>
    </row>
    <row r="42" spans="1:7" ht="63" x14ac:dyDescent="0.4">
      <c r="A42" s="13">
        <f>A41+1</f>
        <v>31</v>
      </c>
      <c r="B42" s="14" t="s">
        <v>86</v>
      </c>
      <c r="C42" s="19" t="s">
        <v>18</v>
      </c>
      <c r="D42" s="19" t="s">
        <v>14</v>
      </c>
      <c r="E42" s="46">
        <v>2492</v>
      </c>
      <c r="F42" s="27"/>
      <c r="G42" s="67">
        <f t="shared" si="8"/>
        <v>0</v>
      </c>
    </row>
    <row r="43" spans="1:7" ht="42" customHeight="1" x14ac:dyDescent="0.4">
      <c r="A43" s="13">
        <f t="shared" ref="A43" si="9">A42+1</f>
        <v>32</v>
      </c>
      <c r="B43" s="48" t="s">
        <v>87</v>
      </c>
      <c r="C43" s="19" t="s">
        <v>53</v>
      </c>
      <c r="D43" s="19" t="s">
        <v>17</v>
      </c>
      <c r="E43" s="46">
        <v>9</v>
      </c>
      <c r="F43" s="27"/>
      <c r="G43" s="67">
        <f t="shared" si="8"/>
        <v>0</v>
      </c>
    </row>
    <row r="44" spans="1:7" ht="21" customHeight="1" thickBot="1" x14ac:dyDescent="0.45">
      <c r="A44" s="21"/>
      <c r="B44" s="22"/>
      <c r="C44" s="23"/>
      <c r="D44" s="23"/>
      <c r="E44" s="24"/>
      <c r="F44" s="45" t="s">
        <v>33</v>
      </c>
      <c r="G44" s="68">
        <f>SUM(G41:G43)</f>
        <v>0</v>
      </c>
    </row>
    <row r="45" spans="1:7" ht="21.75" customHeight="1" x14ac:dyDescent="0.4">
      <c r="A45" s="12" t="s">
        <v>34</v>
      </c>
      <c r="B45" s="77" t="s">
        <v>54</v>
      </c>
      <c r="C45" s="77"/>
      <c r="D45" s="77"/>
      <c r="E45" s="78"/>
      <c r="F45" s="84"/>
      <c r="G45" s="80"/>
    </row>
    <row r="46" spans="1:7" ht="42" customHeight="1" x14ac:dyDescent="0.4">
      <c r="A46" s="13">
        <f>A43+1</f>
        <v>33</v>
      </c>
      <c r="B46" s="42" t="s">
        <v>88</v>
      </c>
      <c r="C46" s="19" t="s">
        <v>32</v>
      </c>
      <c r="D46" s="19" t="s">
        <v>13</v>
      </c>
      <c r="E46" s="46">
        <v>469</v>
      </c>
      <c r="F46" s="27"/>
      <c r="G46" s="67">
        <f t="shared" ref="G46:G49" si="10">ROUND(SUM(E46*F46),2)</f>
        <v>0</v>
      </c>
    </row>
    <row r="47" spans="1:7" ht="63" x14ac:dyDescent="0.4">
      <c r="A47" s="13">
        <f>A46+1</f>
        <v>34</v>
      </c>
      <c r="B47" s="42" t="s">
        <v>89</v>
      </c>
      <c r="C47" s="19" t="s">
        <v>32</v>
      </c>
      <c r="D47" s="19" t="s">
        <v>13</v>
      </c>
      <c r="E47" s="46">
        <v>13695</v>
      </c>
      <c r="F47" s="49"/>
      <c r="G47" s="67">
        <f t="shared" si="10"/>
        <v>0</v>
      </c>
    </row>
    <row r="48" spans="1:7" ht="50.25" customHeight="1" x14ac:dyDescent="0.4">
      <c r="A48" s="13">
        <f t="shared" ref="A48:A49" si="11">A47+1</f>
        <v>35</v>
      </c>
      <c r="B48" s="42" t="s">
        <v>90</v>
      </c>
      <c r="C48" s="19" t="s">
        <v>32</v>
      </c>
      <c r="D48" s="19" t="s">
        <v>36</v>
      </c>
      <c r="E48" s="46">
        <v>1</v>
      </c>
      <c r="F48" s="49"/>
      <c r="G48" s="67">
        <f t="shared" si="10"/>
        <v>0</v>
      </c>
    </row>
    <row r="49" spans="1:7" ht="50.25" customHeight="1" x14ac:dyDescent="0.4">
      <c r="A49" s="13">
        <f t="shared" si="11"/>
        <v>36</v>
      </c>
      <c r="B49" s="42" t="s">
        <v>91</v>
      </c>
      <c r="C49" s="19" t="s">
        <v>32</v>
      </c>
      <c r="D49" s="19" t="s">
        <v>17</v>
      </c>
      <c r="E49" s="46">
        <v>9</v>
      </c>
      <c r="F49" s="27"/>
      <c r="G49" s="67">
        <f t="shared" si="10"/>
        <v>0</v>
      </c>
    </row>
    <row r="50" spans="1:7" ht="24.9" customHeight="1" thickBot="1" x14ac:dyDescent="0.45">
      <c r="A50" s="30"/>
      <c r="B50" s="31"/>
      <c r="C50" s="32"/>
      <c r="D50" s="32"/>
      <c r="E50" s="24"/>
      <c r="F50" s="45" t="s">
        <v>102</v>
      </c>
      <c r="G50" s="68">
        <f>SUM(G46:G49)</f>
        <v>0</v>
      </c>
    </row>
    <row r="51" spans="1:7" ht="24.9" customHeight="1" x14ac:dyDescent="0.4">
      <c r="A51" s="12" t="s">
        <v>93</v>
      </c>
      <c r="B51" s="77" t="s">
        <v>92</v>
      </c>
      <c r="C51" s="77"/>
      <c r="D51" s="77"/>
      <c r="E51" s="78"/>
      <c r="F51" s="79"/>
      <c r="G51" s="80"/>
    </row>
    <row r="52" spans="1:7" ht="24.9" customHeight="1" x14ac:dyDescent="0.4">
      <c r="A52" s="13">
        <f>A49+1</f>
        <v>37</v>
      </c>
      <c r="B52" s="42" t="s">
        <v>95</v>
      </c>
      <c r="C52" s="19"/>
      <c r="D52" s="19" t="s">
        <v>23</v>
      </c>
      <c r="E52" s="50">
        <v>600</v>
      </c>
      <c r="F52" s="51"/>
      <c r="G52" s="67">
        <f t="shared" ref="G52:G57" si="12">ROUND(SUM(E52*F52),2)</f>
        <v>0</v>
      </c>
    </row>
    <row r="53" spans="1:7" ht="24.9" customHeight="1" x14ac:dyDescent="0.4">
      <c r="A53" s="13">
        <f>A52+1</f>
        <v>38</v>
      </c>
      <c r="B53" s="42" t="s">
        <v>96</v>
      </c>
      <c r="C53" s="19"/>
      <c r="D53" s="19" t="s">
        <v>23</v>
      </c>
      <c r="E53" s="50">
        <v>400</v>
      </c>
      <c r="F53" s="52"/>
      <c r="G53" s="67">
        <f t="shared" si="12"/>
        <v>0</v>
      </c>
    </row>
    <row r="54" spans="1:7" ht="24.9" customHeight="1" x14ac:dyDescent="0.4">
      <c r="A54" s="13">
        <f t="shared" ref="A54:A57" si="13">A53+1</f>
        <v>39</v>
      </c>
      <c r="B54" s="42" t="s">
        <v>97</v>
      </c>
      <c r="C54" s="19"/>
      <c r="D54" s="19" t="s">
        <v>101</v>
      </c>
      <c r="E54" s="50">
        <v>200</v>
      </c>
      <c r="F54" s="52"/>
      <c r="G54" s="67">
        <f t="shared" si="12"/>
        <v>0</v>
      </c>
    </row>
    <row r="55" spans="1:7" ht="24.9" customHeight="1" x14ac:dyDescent="0.4">
      <c r="A55" s="13">
        <f t="shared" si="13"/>
        <v>40</v>
      </c>
      <c r="B55" s="42" t="s">
        <v>98</v>
      </c>
      <c r="C55" s="19"/>
      <c r="D55" s="19" t="s">
        <v>101</v>
      </c>
      <c r="E55" s="50">
        <v>200</v>
      </c>
      <c r="F55" s="51"/>
      <c r="G55" s="67">
        <f t="shared" si="12"/>
        <v>0</v>
      </c>
    </row>
    <row r="56" spans="1:7" ht="24.9" customHeight="1" x14ac:dyDescent="0.4">
      <c r="A56" s="13">
        <f t="shared" si="13"/>
        <v>41</v>
      </c>
      <c r="B56" s="42" t="s">
        <v>99</v>
      </c>
      <c r="C56" s="19"/>
      <c r="D56" s="19" t="s">
        <v>23</v>
      </c>
      <c r="E56" s="50">
        <v>600</v>
      </c>
      <c r="F56" s="53"/>
      <c r="G56" s="67">
        <f t="shared" si="12"/>
        <v>0</v>
      </c>
    </row>
    <row r="57" spans="1:7" x14ac:dyDescent="0.4">
      <c r="A57" s="13">
        <f t="shared" si="13"/>
        <v>42</v>
      </c>
      <c r="B57" s="42" t="s">
        <v>100</v>
      </c>
      <c r="C57" s="19"/>
      <c r="D57" s="19" t="s">
        <v>9</v>
      </c>
      <c r="E57" s="50">
        <v>20</v>
      </c>
      <c r="F57" s="53"/>
      <c r="G57" s="67">
        <f t="shared" si="12"/>
        <v>0</v>
      </c>
    </row>
    <row r="58" spans="1:7" x14ac:dyDescent="0.4">
      <c r="A58" s="54"/>
      <c r="B58" s="55"/>
      <c r="C58" s="56"/>
      <c r="D58" s="56"/>
      <c r="E58" s="57"/>
      <c r="F58" s="41" t="s">
        <v>103</v>
      </c>
      <c r="G58" s="68">
        <f>SUM(G52:G57)</f>
        <v>0</v>
      </c>
    </row>
    <row r="59" spans="1:7" x14ac:dyDescent="0.4">
      <c r="D59" s="74" t="s">
        <v>94</v>
      </c>
      <c r="E59" s="74"/>
      <c r="F59" s="74"/>
      <c r="G59" s="70">
        <f>SUM(G6,G20,G31,G39,G44,G50,G58)</f>
        <v>0</v>
      </c>
    </row>
  </sheetData>
  <sheetProtection algorithmName="SHA-512" hashValue="lN/pJvGYXzQqpJo+Q1Um9kUXlonocnXCiA/k6U7GqnSeZKBmCs/8nOtt2+tEC4X/l0iRU2emT6jdWatxl+KdzA==" saltValue="nN93HCDdUjuijqhBz9Qagw==" spinCount="100000" sheet="1" objects="1" scenarios="1"/>
  <protectedRanges>
    <protectedRange sqref="F67:F1048576 F39:F65 F32:F38 F1 F2:F31" name="Range1_1"/>
  </protectedRanges>
  <mergeCells count="16">
    <mergeCell ref="F1:G1"/>
    <mergeCell ref="B21:E21"/>
    <mergeCell ref="F21:G21"/>
    <mergeCell ref="B32:E32"/>
    <mergeCell ref="B45:E45"/>
    <mergeCell ref="F45:G45"/>
    <mergeCell ref="F32:G32"/>
    <mergeCell ref="B40:E40"/>
    <mergeCell ref="F7:G7"/>
    <mergeCell ref="F3:G3"/>
    <mergeCell ref="B7:E7"/>
    <mergeCell ref="B3:E3"/>
    <mergeCell ref="D59:F59"/>
    <mergeCell ref="F40:G40"/>
    <mergeCell ref="B51:E51"/>
    <mergeCell ref="F51:G51"/>
  </mergeCells>
  <printOptions horizontalCentered="1"/>
  <pageMargins left="0.25" right="0.25" top="0.25" bottom="0.25" header="0.3" footer="0.3"/>
  <pageSetup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Diaz, Sofia</dc:creator>
  <cp:lastModifiedBy>Jaime Kovar</cp:lastModifiedBy>
  <cp:lastPrinted>2026-06-11T21:13:42Z</cp:lastPrinted>
  <dcterms:created xsi:type="dcterms:W3CDTF">2026-05-29T14:03:33Z</dcterms:created>
  <dcterms:modified xsi:type="dcterms:W3CDTF">2026-06-15T12:58:35Z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